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600"/>
  </bookViews>
  <sheets>
    <sheet name="Chapter Summary 2018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" i="1"/>
  <c r="C2"/>
  <c r="D2"/>
  <c r="E2"/>
  <c r="F2"/>
  <c r="G2"/>
  <c r="H2"/>
  <c r="I2"/>
  <c r="J2"/>
  <c r="K2"/>
  <c r="L2"/>
  <c r="M2"/>
  <c r="B5"/>
  <c r="D5"/>
  <c r="E5"/>
  <c r="F5"/>
  <c r="G5"/>
  <c r="L5"/>
  <c r="B6"/>
  <c r="C6"/>
  <c r="D6"/>
  <c r="E6"/>
  <c r="F6"/>
  <c r="G6"/>
  <c r="H6"/>
  <c r="I6"/>
  <c r="J6"/>
  <c r="K6"/>
  <c r="L6"/>
  <c r="M6"/>
  <c r="B7"/>
  <c r="C7"/>
  <c r="D7"/>
  <c r="E7"/>
  <c r="F7"/>
  <c r="G7"/>
  <c r="H7"/>
  <c r="I7"/>
  <c r="J7"/>
  <c r="K7"/>
  <c r="L7"/>
  <c r="M7"/>
  <c r="B8"/>
  <c r="C8"/>
  <c r="E8"/>
  <c r="G8"/>
  <c r="K8"/>
  <c r="L8"/>
  <c r="B9"/>
  <c r="C9"/>
  <c r="D9"/>
  <c r="E9"/>
  <c r="F9"/>
  <c r="G9"/>
  <c r="H9"/>
  <c r="I9"/>
  <c r="J9"/>
  <c r="K9"/>
  <c r="L9"/>
  <c r="M9"/>
  <c r="C10"/>
  <c r="D10"/>
  <c r="F10"/>
  <c r="J10"/>
  <c r="K10"/>
  <c r="L10"/>
  <c r="M10"/>
  <c r="C11"/>
  <c r="D11"/>
  <c r="F11"/>
  <c r="J11"/>
  <c r="K11"/>
  <c r="L11"/>
  <c r="M11"/>
  <c r="C12"/>
  <c r="D12"/>
  <c r="F12"/>
  <c r="J12"/>
  <c r="K12"/>
  <c r="L12"/>
  <c r="B13"/>
  <c r="C13"/>
  <c r="D13"/>
  <c r="E13"/>
  <c r="F13"/>
  <c r="G13"/>
  <c r="B14"/>
  <c r="C14"/>
  <c r="E14"/>
  <c r="F14"/>
  <c r="H14"/>
  <c r="J14"/>
  <c r="M14"/>
  <c r="B15"/>
  <c r="C15"/>
  <c r="D15"/>
  <c r="E15"/>
  <c r="H15"/>
  <c r="I15"/>
  <c r="J15"/>
  <c r="K15"/>
  <c r="L15"/>
  <c r="M15"/>
  <c r="B16"/>
  <c r="C16"/>
  <c r="D16"/>
  <c r="F16"/>
  <c r="G16"/>
  <c r="H16"/>
  <c r="B17"/>
  <c r="C17"/>
  <c r="D17"/>
  <c r="E17"/>
  <c r="F17"/>
  <c r="G17"/>
  <c r="H17"/>
  <c r="I17"/>
  <c r="J17"/>
  <c r="K17"/>
  <c r="L17"/>
  <c r="M17"/>
  <c r="B19"/>
  <c r="C19"/>
  <c r="E19"/>
  <c r="F19"/>
  <c r="H19"/>
  <c r="K19"/>
  <c r="L19"/>
  <c r="M19"/>
  <c r="B20"/>
  <c r="C20"/>
  <c r="D20"/>
  <c r="E20"/>
  <c r="F20"/>
  <c r="G20"/>
  <c r="H20"/>
  <c r="I20"/>
  <c r="J20"/>
  <c r="K20"/>
  <c r="L20"/>
  <c r="M20"/>
  <c r="B21"/>
  <c r="C21"/>
  <c r="D21"/>
  <c r="E21"/>
  <c r="F21"/>
  <c r="G21"/>
  <c r="H21"/>
  <c r="I21"/>
  <c r="J21"/>
  <c r="K21"/>
  <c r="L21"/>
  <c r="M21"/>
  <c r="B22"/>
  <c r="C22"/>
  <c r="D22"/>
  <c r="E22"/>
  <c r="F22"/>
  <c r="G22"/>
  <c r="H22"/>
  <c r="I22"/>
  <c r="J22"/>
  <c r="K22"/>
  <c r="L22"/>
  <c r="M22"/>
  <c r="B24"/>
  <c r="C24"/>
  <c r="D24"/>
  <c r="E24"/>
  <c r="F24"/>
  <c r="G24"/>
  <c r="H24"/>
  <c r="I24"/>
  <c r="J24"/>
  <c r="K24"/>
  <c r="L24"/>
  <c r="M24"/>
  <c r="B25"/>
  <c r="C25"/>
  <c r="D25"/>
  <c r="E25"/>
  <c r="F25"/>
  <c r="G25"/>
  <c r="H25"/>
  <c r="I25"/>
  <c r="J25"/>
  <c r="K25"/>
  <c r="L25"/>
  <c r="M25"/>
  <c r="B26"/>
  <c r="C26"/>
  <c r="D26"/>
  <c r="E26"/>
  <c r="F26"/>
  <c r="G26"/>
  <c r="H26"/>
  <c r="I26"/>
  <c r="J26"/>
  <c r="K26"/>
  <c r="L26"/>
  <c r="M26"/>
  <c r="B27"/>
  <c r="C27"/>
  <c r="D27"/>
  <c r="E27"/>
  <c r="F27"/>
  <c r="G27"/>
  <c r="H27"/>
  <c r="I27"/>
  <c r="J27"/>
  <c r="K27"/>
  <c r="L27"/>
  <c r="M27"/>
  <c r="B28"/>
  <c r="C28"/>
  <c r="D28"/>
  <c r="E28"/>
  <c r="F28"/>
  <c r="G28"/>
  <c r="H28"/>
  <c r="I28"/>
  <c r="J28"/>
  <c r="K28"/>
  <c r="L28"/>
  <c r="M28"/>
  <c r="B30"/>
  <c r="C30"/>
  <c r="H30"/>
  <c r="I30"/>
  <c r="J30"/>
  <c r="K30"/>
  <c r="L30"/>
  <c r="M30"/>
  <c r="C31"/>
  <c r="D31"/>
  <c r="E31"/>
  <c r="F31"/>
  <c r="G31"/>
  <c r="H31"/>
  <c r="K31"/>
  <c r="L31"/>
  <c r="C32"/>
  <c r="D32"/>
  <c r="E32"/>
  <c r="F32"/>
  <c r="G32"/>
  <c r="H32"/>
  <c r="I32"/>
  <c r="J32"/>
  <c r="K32"/>
  <c r="L32"/>
  <c r="M32"/>
  <c r="C33"/>
  <c r="D33"/>
  <c r="E33"/>
  <c r="F33"/>
  <c r="G33"/>
  <c r="H33"/>
  <c r="I33"/>
  <c r="J33"/>
  <c r="K33"/>
  <c r="L33"/>
  <c r="M33"/>
  <c r="B34"/>
  <c r="C34"/>
  <c r="D34"/>
  <c r="E34"/>
  <c r="F34"/>
  <c r="G34"/>
  <c r="H34"/>
  <c r="I34"/>
  <c r="J34"/>
  <c r="K34"/>
  <c r="L34"/>
  <c r="M34"/>
  <c r="B35"/>
  <c r="C35"/>
  <c r="D35"/>
  <c r="E35"/>
  <c r="F35"/>
  <c r="G35"/>
  <c r="H35"/>
  <c r="I35"/>
  <c r="J35"/>
  <c r="K35"/>
  <c r="L35"/>
  <c r="M35"/>
  <c r="B36"/>
  <c r="C36"/>
  <c r="H36"/>
  <c r="J36"/>
  <c r="K36"/>
  <c r="L36"/>
  <c r="M36"/>
  <c r="B37"/>
  <c r="C37"/>
  <c r="D37"/>
  <c r="E37"/>
  <c r="F37"/>
  <c r="G37"/>
  <c r="H37"/>
  <c r="I37"/>
  <c r="J37"/>
  <c r="K37"/>
  <c r="L37"/>
  <c r="M37"/>
  <c r="B38"/>
  <c r="C38"/>
  <c r="D38"/>
  <c r="E38"/>
  <c r="F38"/>
  <c r="G38"/>
  <c r="H38"/>
  <c r="I38"/>
  <c r="J38"/>
  <c r="K38"/>
  <c r="L38"/>
  <c r="M38"/>
  <c r="B41"/>
  <c r="C41"/>
  <c r="D41"/>
  <c r="E41"/>
  <c r="F41"/>
  <c r="G41"/>
  <c r="H41"/>
  <c r="I41"/>
  <c r="J41"/>
  <c r="K41"/>
  <c r="L41"/>
  <c r="M41"/>
  <c r="C43"/>
  <c r="D43"/>
  <c r="E43"/>
  <c r="F43"/>
  <c r="G43"/>
  <c r="H43"/>
  <c r="K43"/>
  <c r="L43"/>
  <c r="B44"/>
  <c r="C44"/>
  <c r="D44"/>
  <c r="E44"/>
  <c r="F44"/>
  <c r="G44"/>
  <c r="H44"/>
  <c r="I44"/>
  <c r="J44"/>
  <c r="K44"/>
  <c r="L44"/>
  <c r="B45"/>
  <c r="C45"/>
  <c r="D45"/>
  <c r="E45"/>
  <c r="F45"/>
  <c r="G45"/>
  <c r="H45"/>
  <c r="I45"/>
  <c r="J45"/>
  <c r="K45"/>
  <c r="L45"/>
  <c r="C46"/>
  <c r="D46"/>
  <c r="E46"/>
  <c r="G46"/>
  <c r="I46"/>
  <c r="K46"/>
  <c r="D47"/>
  <c r="F47"/>
  <c r="G47"/>
  <c r="I47"/>
  <c r="J47"/>
  <c r="K47"/>
  <c r="B48"/>
  <c r="C48"/>
  <c r="D48"/>
  <c r="E48"/>
  <c r="F48"/>
  <c r="G48"/>
  <c r="H48"/>
  <c r="I48"/>
  <c r="J48"/>
  <c r="K48"/>
  <c r="L48"/>
  <c r="B50"/>
  <c r="C50"/>
  <c r="D50"/>
  <c r="E50"/>
  <c r="F50"/>
  <c r="G50"/>
  <c r="B51"/>
  <c r="C51"/>
  <c r="D51"/>
  <c r="E51"/>
  <c r="F51"/>
  <c r="G51"/>
  <c r="H51"/>
  <c r="I51"/>
  <c r="J51"/>
  <c r="K51"/>
  <c r="L51"/>
  <c r="M51"/>
  <c r="B53"/>
  <c r="C53"/>
  <c r="D53"/>
  <c r="E53"/>
  <c r="F53"/>
  <c r="G53"/>
  <c r="H53"/>
  <c r="I53"/>
  <c r="J53"/>
  <c r="K53"/>
  <c r="L53"/>
  <c r="M53"/>
  <c r="C54"/>
  <c r="E54"/>
  <c r="F54"/>
  <c r="G54"/>
  <c r="H54"/>
  <c r="I54"/>
  <c r="C57"/>
  <c r="D57"/>
  <c r="F57"/>
  <c r="H57"/>
  <c r="J57"/>
  <c r="B59"/>
  <c r="C59"/>
  <c r="D59"/>
  <c r="E59"/>
  <c r="F59"/>
  <c r="G59"/>
  <c r="H59"/>
  <c r="I59"/>
  <c r="B60"/>
  <c r="C60"/>
  <c r="D60"/>
  <c r="E60"/>
  <c r="F60"/>
  <c r="G60"/>
  <c r="K60"/>
  <c r="B61"/>
  <c r="C61"/>
  <c r="D61"/>
  <c r="E61"/>
  <c r="F61"/>
  <c r="G61"/>
  <c r="H61"/>
  <c r="J61"/>
  <c r="K61"/>
  <c r="L61"/>
  <c r="M61"/>
  <c r="C62"/>
  <c r="D62"/>
  <c r="E62"/>
  <c r="F62"/>
  <c r="G62"/>
  <c r="H62"/>
  <c r="K62"/>
  <c r="L62"/>
  <c r="B63"/>
  <c r="C63"/>
  <c r="D63"/>
  <c r="E63"/>
  <c r="F63"/>
  <c r="G63"/>
  <c r="H63"/>
  <c r="K63"/>
  <c r="L63"/>
  <c r="B65"/>
  <c r="E65"/>
  <c r="F65"/>
  <c r="K65"/>
  <c r="B66"/>
  <c r="C66"/>
  <c r="D66"/>
  <c r="E66"/>
  <c r="F66"/>
  <c r="G66"/>
  <c r="H66"/>
  <c r="K66"/>
  <c r="C69"/>
  <c r="F69"/>
  <c r="G69"/>
  <c r="I69"/>
  <c r="J69"/>
  <c r="K69"/>
  <c r="B71"/>
  <c r="C71"/>
  <c r="D71"/>
  <c r="E71"/>
  <c r="F71"/>
  <c r="G71"/>
  <c r="H71"/>
  <c r="I71"/>
  <c r="J71"/>
  <c r="K71"/>
  <c r="L71"/>
  <c r="M71"/>
  <c r="B72"/>
  <c r="C72"/>
  <c r="D72"/>
  <c r="E72"/>
  <c r="G72"/>
  <c r="J72"/>
  <c r="B73"/>
  <c r="C73"/>
  <c r="D73"/>
  <c r="E73"/>
  <c r="F73"/>
  <c r="G73"/>
  <c r="H73"/>
  <c r="I73"/>
  <c r="J73"/>
  <c r="K73"/>
  <c r="L73"/>
  <c r="M73"/>
  <c r="B74"/>
  <c r="C74"/>
  <c r="D74"/>
  <c r="E74"/>
  <c r="F74"/>
  <c r="G74"/>
  <c r="H74"/>
  <c r="I74"/>
  <c r="J74"/>
  <c r="K74"/>
  <c r="L74"/>
  <c r="M74"/>
  <c r="B75"/>
  <c r="C75"/>
  <c r="D75"/>
  <c r="E75"/>
  <c r="F75"/>
  <c r="G75"/>
  <c r="H75"/>
  <c r="I75"/>
  <c r="J75"/>
  <c r="K75"/>
  <c r="L75"/>
  <c r="M75"/>
  <c r="B76"/>
  <c r="C76"/>
  <c r="D76"/>
  <c r="E76"/>
  <c r="F76"/>
  <c r="G76"/>
  <c r="H76"/>
  <c r="I76"/>
  <c r="K76"/>
  <c r="L76"/>
  <c r="B77"/>
  <c r="C77"/>
  <c r="D77"/>
  <c r="E77"/>
  <c r="F77"/>
  <c r="G77"/>
  <c r="H77"/>
  <c r="I77"/>
  <c r="J77"/>
  <c r="K77"/>
  <c r="L77"/>
  <c r="M77"/>
  <c r="B78"/>
  <c r="C78"/>
  <c r="D78"/>
  <c r="E78"/>
  <c r="F78"/>
  <c r="G78"/>
  <c r="H78"/>
  <c r="I78"/>
  <c r="J78"/>
  <c r="K78"/>
  <c r="L78"/>
  <c r="M78"/>
  <c r="C79"/>
  <c r="D79"/>
  <c r="E79"/>
  <c r="F79"/>
  <c r="J79"/>
  <c r="K79"/>
  <c r="L79"/>
  <c r="B80"/>
  <c r="C80"/>
  <c r="D80"/>
  <c r="E80"/>
  <c r="F80"/>
  <c r="G80"/>
  <c r="H80"/>
  <c r="I80"/>
  <c r="J80"/>
  <c r="K80"/>
  <c r="L80"/>
  <c r="M80"/>
  <c r="B83"/>
  <c r="C83"/>
  <c r="D83"/>
  <c r="E83"/>
  <c r="F83"/>
  <c r="H83"/>
  <c r="J83"/>
  <c r="M83"/>
  <c r="B84"/>
  <c r="C84"/>
  <c r="D84"/>
  <c r="E84"/>
  <c r="F84"/>
  <c r="G84"/>
  <c r="H84"/>
  <c r="I84"/>
  <c r="J84"/>
  <c r="K84"/>
  <c r="L84"/>
  <c r="M84"/>
  <c r="B86"/>
  <c r="C86"/>
  <c r="D86"/>
  <c r="E86"/>
  <c r="F86"/>
  <c r="G86"/>
  <c r="H86"/>
  <c r="I86"/>
  <c r="J86"/>
  <c r="K86"/>
  <c r="L86"/>
  <c r="M86"/>
  <c r="B87"/>
  <c r="C87"/>
  <c r="D87"/>
  <c r="E87"/>
  <c r="F87"/>
  <c r="G87"/>
  <c r="H87"/>
  <c r="I87"/>
  <c r="J87"/>
  <c r="K87"/>
  <c r="L87"/>
  <c r="M87"/>
  <c r="B88"/>
  <c r="C88"/>
  <c r="D88"/>
  <c r="E88"/>
  <c r="F88"/>
  <c r="G88"/>
  <c r="H88"/>
  <c r="I88"/>
  <c r="J88"/>
  <c r="K88"/>
  <c r="L88"/>
  <c r="M88"/>
  <c r="B89"/>
  <c r="C89"/>
  <c r="E89"/>
  <c r="F89"/>
  <c r="H89"/>
  <c r="M89"/>
  <c r="B92"/>
  <c r="C92"/>
  <c r="D92"/>
  <c r="E92"/>
  <c r="F92"/>
  <c r="G92"/>
  <c r="H92"/>
  <c r="J92"/>
  <c r="L92"/>
  <c r="M92"/>
  <c r="D93"/>
  <c r="G93"/>
  <c r="H93"/>
  <c r="J93"/>
  <c r="L93"/>
  <c r="M93"/>
  <c r="C94"/>
  <c r="D94"/>
  <c r="E94"/>
  <c r="F94"/>
  <c r="G94"/>
  <c r="H94"/>
  <c r="I94"/>
  <c r="J94"/>
  <c r="K94"/>
  <c r="L94"/>
  <c r="B95"/>
  <c r="C95"/>
  <c r="D95"/>
  <c r="E95"/>
  <c r="F95"/>
  <c r="G95"/>
  <c r="H95"/>
  <c r="I95"/>
  <c r="J95"/>
  <c r="K95"/>
  <c r="L95"/>
  <c r="M95"/>
  <c r="B97"/>
  <c r="C97"/>
  <c r="D97"/>
  <c r="E97"/>
  <c r="F97"/>
  <c r="G97"/>
  <c r="H97"/>
  <c r="I97"/>
  <c r="J97"/>
  <c r="K97"/>
  <c r="L97"/>
  <c r="M97"/>
  <c r="B98"/>
  <c r="C98"/>
  <c r="D98"/>
  <c r="E98"/>
  <c r="F98"/>
  <c r="B100"/>
  <c r="C100"/>
  <c r="E100"/>
  <c r="F100"/>
  <c r="G100"/>
  <c r="J100"/>
  <c r="L100"/>
  <c r="B101"/>
  <c r="C101"/>
  <c r="D101"/>
  <c r="E101"/>
  <c r="F101"/>
  <c r="G101"/>
  <c r="H101"/>
  <c r="I101"/>
  <c r="J101"/>
  <c r="K101"/>
  <c r="L101"/>
  <c r="M101"/>
  <c r="B102"/>
  <c r="C102"/>
  <c r="D102"/>
  <c r="F102"/>
  <c r="G102"/>
  <c r="H102"/>
  <c r="K102"/>
  <c r="M102"/>
  <c r="B103"/>
  <c r="C103"/>
  <c r="D103"/>
  <c r="E103"/>
  <c r="F103"/>
  <c r="G103"/>
  <c r="H103"/>
  <c r="K103"/>
  <c r="L103"/>
  <c r="M103"/>
  <c r="B104"/>
  <c r="C104"/>
  <c r="D104"/>
  <c r="E104"/>
  <c r="F104"/>
  <c r="G104"/>
  <c r="H104"/>
  <c r="I104"/>
  <c r="J104"/>
  <c r="K104"/>
  <c r="L104"/>
  <c r="M104"/>
  <c r="B110"/>
  <c r="C110"/>
  <c r="D110"/>
  <c r="E110"/>
  <c r="F110"/>
  <c r="G110"/>
  <c r="H110"/>
  <c r="J110"/>
  <c r="K110"/>
  <c r="M110"/>
  <c r="B111"/>
  <c r="C111"/>
  <c r="D111"/>
  <c r="E111"/>
  <c r="F111"/>
  <c r="G111"/>
  <c r="H111"/>
  <c r="I111"/>
  <c r="J111"/>
  <c r="K111"/>
  <c r="L111"/>
  <c r="M111"/>
  <c r="B113"/>
  <c r="C113"/>
  <c r="D113"/>
  <c r="E113"/>
  <c r="F113"/>
  <c r="G113"/>
  <c r="H113"/>
  <c r="I113"/>
  <c r="J113"/>
  <c r="K113"/>
  <c r="L113"/>
  <c r="M113"/>
  <c r="B114"/>
  <c r="C114"/>
  <c r="D114"/>
  <c r="E114"/>
  <c r="F114"/>
  <c r="G114"/>
  <c r="H114"/>
  <c r="I114"/>
  <c r="J114"/>
  <c r="K114"/>
  <c r="L114"/>
  <c r="M114"/>
  <c r="B116"/>
  <c r="C116"/>
  <c r="D116"/>
  <c r="E116"/>
  <c r="F116"/>
  <c r="G116"/>
  <c r="H116"/>
  <c r="I116"/>
  <c r="J116"/>
  <c r="K116"/>
  <c r="L116"/>
  <c r="M116"/>
  <c r="B117"/>
  <c r="C117"/>
  <c r="D117"/>
  <c r="E117"/>
  <c r="F117"/>
  <c r="G117"/>
  <c r="H117"/>
  <c r="I117"/>
  <c r="J117"/>
  <c r="K117"/>
  <c r="L117"/>
  <c r="M117"/>
  <c r="B118"/>
  <c r="C118"/>
  <c r="D118"/>
  <c r="E118"/>
  <c r="F118"/>
  <c r="G118"/>
  <c r="H118"/>
  <c r="I118"/>
  <c r="J118"/>
  <c r="K118"/>
  <c r="L118"/>
  <c r="M118"/>
  <c r="B119"/>
  <c r="C119"/>
  <c r="D119"/>
  <c r="E119"/>
  <c r="F119"/>
  <c r="G119"/>
  <c r="H119"/>
  <c r="I119"/>
  <c r="J119"/>
  <c r="K119"/>
  <c r="L119"/>
  <c r="M119"/>
  <c r="B120"/>
  <c r="C120"/>
  <c r="D120"/>
  <c r="E120"/>
  <c r="F120"/>
  <c r="G120"/>
  <c r="H120"/>
  <c r="I120"/>
  <c r="J120"/>
  <c r="K120"/>
  <c r="L120"/>
  <c r="M120"/>
  <c r="B121"/>
  <c r="C121"/>
  <c r="D121"/>
  <c r="E121"/>
  <c r="F121"/>
  <c r="G121"/>
  <c r="H121"/>
  <c r="I121"/>
  <c r="J121"/>
  <c r="K121"/>
  <c r="L121"/>
  <c r="L122" s="1"/>
  <c r="M121"/>
  <c r="M122" s="1"/>
  <c r="B122"/>
  <c r="C122"/>
  <c r="D122"/>
  <c r="E122"/>
  <c r="F122"/>
  <c r="G122"/>
  <c r="H122"/>
  <c r="I122"/>
  <c r="J122"/>
  <c r="K122"/>
</calcChain>
</file>

<file path=xl/sharedStrings.xml><?xml version="1.0" encoding="utf-8"?>
<sst xmlns="http://schemas.openxmlformats.org/spreadsheetml/2006/main" count="121" uniqueCount="121">
  <si>
    <t>In Chapter Top 3 Wines</t>
  </si>
  <si>
    <t>In Chapter Top 3</t>
  </si>
  <si>
    <t>Chapter Top Rated Wine</t>
  </si>
  <si>
    <t>Chapter Top Rated</t>
  </si>
  <si>
    <t>Total Chapters</t>
  </si>
  <si>
    <t>Average Price</t>
  </si>
  <si>
    <t>Number of Tasters</t>
  </si>
  <si>
    <t xml:space="preserve">Wine Judge Average </t>
  </si>
  <si>
    <t>Overall Average Score</t>
  </si>
  <si>
    <t>You Had Me at Merlot NJ</t>
  </si>
  <si>
    <t>Worchester MA</t>
  </si>
  <si>
    <t>Wine Lovers N</t>
  </si>
  <si>
    <t>Wine Appreciation Lancaster PA</t>
  </si>
  <si>
    <t>Wine Appreciation Greenville SC</t>
  </si>
  <si>
    <t>White Clay PA</t>
  </si>
  <si>
    <t>Westchester NY</t>
  </si>
  <si>
    <t>West Michigan MI</t>
  </si>
  <si>
    <t>Walt Whitman NJ</t>
  </si>
  <si>
    <t>Tupelo Blue Hawaii MS</t>
  </si>
  <si>
    <t>Tucson AZ</t>
  </si>
  <si>
    <t>Triangle NC</t>
  </si>
  <si>
    <t>Treasure Coast FL</t>
  </si>
  <si>
    <t>Tippie Tasters IN</t>
  </si>
  <si>
    <t>Susquehanna Valley PA</t>
  </si>
  <si>
    <t>Sunset FL</t>
  </si>
  <si>
    <t>Suffolk NY</t>
  </si>
  <si>
    <t>St. Louis/Gateway MO/IL</t>
  </si>
  <si>
    <t>Springfield OH</t>
  </si>
  <si>
    <t>Space Coast FL</t>
  </si>
  <si>
    <t>Southport NC</t>
  </si>
  <si>
    <t>South Jersey Wine Friends NJ</t>
  </si>
  <si>
    <t>Sonoita AZ</t>
  </si>
  <si>
    <t>Smoky Mountain TN</t>
  </si>
  <si>
    <t>Silicon Valley CA</t>
  </si>
  <si>
    <t>SE Hunstville AL</t>
  </si>
  <si>
    <t>San Diego Wine Guild CA</t>
  </si>
  <si>
    <t>San Diego Chapter CA</t>
  </si>
  <si>
    <t>Rochester NY</t>
  </si>
  <si>
    <t>Rio Vinos NM</t>
  </si>
  <si>
    <t>Rhode Island RI</t>
  </si>
  <si>
    <t>Rehobeth Beach DE</t>
  </si>
  <si>
    <t>Raritan Valley  NJ</t>
  </si>
  <si>
    <t>Puget Sound WA</t>
  </si>
  <si>
    <t>Princeton NJ</t>
  </si>
  <si>
    <t>Pittsburgh East PA</t>
  </si>
  <si>
    <t>Pittsburgh North PA</t>
  </si>
  <si>
    <t>Pittsburgh PA</t>
  </si>
  <si>
    <t>Pioneer Vly Wmakers MA</t>
  </si>
  <si>
    <t>Piedmont Wine and Vine SC</t>
  </si>
  <si>
    <t>Phoenix AZ</t>
  </si>
  <si>
    <t>Philadelphia PA</t>
  </si>
  <si>
    <t>Perkiomen Valley PA</t>
  </si>
  <si>
    <t>Pensacola FL</t>
  </si>
  <si>
    <t>Oregon Wine Enthusiasts OR</t>
  </si>
  <si>
    <t>Omaha NE</t>
  </si>
  <si>
    <t>Ocean Isle Beach NC</t>
  </si>
  <si>
    <t>Oahu HI</t>
  </si>
  <si>
    <t>Northern Neck Uncorked VA</t>
  </si>
  <si>
    <t>Northern Virginia VA</t>
  </si>
  <si>
    <t>Northeast TN Wine Lovers TN</t>
  </si>
  <si>
    <t>N. Louden County VA</t>
  </si>
  <si>
    <t>Northampton PA</t>
  </si>
  <si>
    <t>North Wake NC</t>
  </si>
  <si>
    <t>North Alabama AL</t>
  </si>
  <si>
    <t>No Name Wine Club AL</t>
  </si>
  <si>
    <t>Nittany Valley Vintners PA</t>
  </si>
  <si>
    <t>Mount Nittany PA</t>
  </si>
  <si>
    <t>Mohawk Valley NY</t>
  </si>
  <si>
    <t>Mesilla Valley AZ</t>
  </si>
  <si>
    <t>Meadow Run Mountain Lake PA</t>
  </si>
  <si>
    <t>Meadowlands NJ</t>
  </si>
  <si>
    <t>Long Beach-Orange CA</t>
  </si>
  <si>
    <t>Lone Star TX</t>
  </si>
  <si>
    <t>Laurel Highlands PA</t>
  </si>
  <si>
    <t>Lake Hickory NC</t>
  </si>
  <si>
    <t>King George VA</t>
  </si>
  <si>
    <t>Keuka  NY</t>
  </si>
  <si>
    <t>John Marshall VA</t>
  </si>
  <si>
    <t>Jean-Jacques Dufour KY</t>
  </si>
  <si>
    <t>Indian Valley PA</t>
  </si>
  <si>
    <t>Illinois Heartland IL</t>
  </si>
  <si>
    <t>Hudson MA</t>
  </si>
  <si>
    <t>Houston TX</t>
  </si>
  <si>
    <t>Heritage Hunt VA</t>
  </si>
  <si>
    <t>Hartford CT</t>
  </si>
  <si>
    <t>Hammonton NJ</t>
  </si>
  <si>
    <t>Greater Atlanta GA</t>
  </si>
  <si>
    <t>Glimmerglass NY</t>
  </si>
  <si>
    <t>Glacier Ridge NY</t>
  </si>
  <si>
    <t>Fleetwood Farm VA</t>
  </si>
  <si>
    <t>First State Wine Guild DE</t>
  </si>
  <si>
    <t>Finger Lakes NY</t>
  </si>
  <si>
    <t>Fifty Shades of Grapes NJ</t>
  </si>
  <si>
    <t>Emerald City SC</t>
  </si>
  <si>
    <t>Emerald Coast FL</t>
  </si>
  <si>
    <t>Electric City PA</t>
  </si>
  <si>
    <t>East Las Vegas NV</t>
  </si>
  <si>
    <t>Downtown Huntsville AL</t>
  </si>
  <si>
    <t>Diamond City PA</t>
  </si>
  <si>
    <t>Detroit MI</t>
  </si>
  <si>
    <t>Denver CO</t>
  </si>
  <si>
    <t>Dayton OH</t>
  </si>
  <si>
    <t>Daniel Boone KY</t>
  </si>
  <si>
    <t>Columbus OH</t>
  </si>
  <si>
    <t>Cleveland OH</t>
  </si>
  <si>
    <t>Catawba NC</t>
  </si>
  <si>
    <t>Catalina Foothills AZ</t>
  </si>
  <si>
    <t>Carroll County MD</t>
  </si>
  <si>
    <t>Bucks County/Philly PA</t>
  </si>
  <si>
    <t>Bridgeport/Fairfield/New Haven CT</t>
  </si>
  <si>
    <t>Boulder Valley CO</t>
  </si>
  <si>
    <t>Bill Tuller SC</t>
  </si>
  <si>
    <t>Beaver County PA</t>
  </si>
  <si>
    <t>AOC East Bay CA</t>
  </si>
  <si>
    <t>Augusta GA</t>
  </si>
  <si>
    <t>Alle-Kiske PA</t>
  </si>
  <si>
    <t>THIRD</t>
  </si>
  <si>
    <t>SECOND</t>
  </si>
  <si>
    <t>FIRST</t>
  </si>
  <si>
    <t>Chapter</t>
  </si>
  <si>
    <t>2018 National Tasting Project - The Wines of Portugal</t>
  </si>
</sst>
</file>

<file path=xl/styles.xml><?xml version="1.0" encoding="utf-8"?>
<styleSheet xmlns="http://schemas.openxmlformats.org/spreadsheetml/2006/main">
  <numFmts count="2">
    <numFmt numFmtId="164" formatCode="0.0"/>
    <numFmt numFmtId="165" formatCode="&quot;$&quot;#,##0"/>
  </numFmts>
  <fonts count="18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11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color rgb="FF000000"/>
      <name val="Verdana"/>
      <family val="2"/>
    </font>
    <font>
      <b/>
      <sz val="16"/>
      <color rgb="FF000000"/>
      <name val="Verdana"/>
      <family val="2"/>
    </font>
    <font>
      <u/>
      <sz val="10"/>
      <color rgb="FF0000FF"/>
      <name val="Arial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Helvetica Neue"/>
    </font>
    <font>
      <sz val="11"/>
      <color rgb="FF000000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  <bgColor rgb="FFFFC7CE"/>
      </patternFill>
    </fill>
    <fill>
      <patternFill patternType="solid">
        <fgColor rgb="FFFFFFFF"/>
        <bgColor rgb="FFFFFFFF"/>
      </patternFill>
    </fill>
    <fill>
      <patternFill patternType="solid">
        <fgColor rgb="FFC4D79B"/>
        <bgColor rgb="FFC4D79B"/>
      </patternFill>
    </fill>
    <fill>
      <patternFill patternType="solid">
        <fgColor rgb="FFFFFF66"/>
        <bgColor rgb="FFFFFF66"/>
      </patternFill>
    </fill>
    <fill>
      <patternFill patternType="solid">
        <fgColor rgb="FFCCFF99"/>
        <bgColor rgb="FFCCFF9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9" fontId="2" fillId="0" borderId="0" applyFont="0" applyFill="0" applyBorder="0" applyAlignment="0" applyProtection="0"/>
    <xf numFmtId="0" fontId="2" fillId="7" borderId="0" applyNumberFormat="0" applyFont="0" applyBorder="0" applyAlignment="0" applyProtection="0"/>
    <xf numFmtId="0" fontId="2" fillId="8" borderId="0" applyNumberFormat="0" applyFont="0" applyBorder="0" applyAlignment="0" applyProtection="0"/>
    <xf numFmtId="0" fontId="2" fillId="9" borderId="0" applyNumberFormat="0" applyFont="0" applyBorder="0" applyAlignment="0" applyProtection="0"/>
    <xf numFmtId="0" fontId="2" fillId="10" borderId="0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11" borderId="0" applyNumberFormat="0" applyFon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5" fillId="0" borderId="0"/>
    <xf numFmtId="0" fontId="15" fillId="0" borderId="0"/>
    <xf numFmtId="0" fontId="16" fillId="0" borderId="0" applyNumberFormat="0" applyFill="0" applyBorder="0" applyProtection="0">
      <alignment vertical="top"/>
    </xf>
    <xf numFmtId="0" fontId="1" fillId="0" borderId="0"/>
    <xf numFmtId="0" fontId="14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7" fillId="0" borderId="0" applyNumberFormat="0" applyFill="0" applyBorder="0" applyProtection="0">
      <alignment vertical="top"/>
    </xf>
    <xf numFmtId="0" fontId="14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9" fontId="15" fillId="0" borderId="0" applyFont="0" applyFill="0" applyBorder="0" applyAlignment="0" applyProtection="0"/>
  </cellStyleXfs>
  <cellXfs count="46">
    <xf numFmtId="0" fontId="0" fillId="0" borderId="0" xfId="0"/>
    <xf numFmtId="9" fontId="3" fillId="0" borderId="1" xfId="1" applyFont="1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9" fontId="3" fillId="0" borderId="5" xfId="1" applyFont="1" applyFill="1" applyBorder="1" applyAlignment="1">
      <alignment horizontal="center"/>
    </xf>
    <xf numFmtId="0" fontId="3" fillId="0" borderId="6" xfId="0" applyFont="1" applyBorder="1"/>
    <xf numFmtId="1" fontId="3" fillId="0" borderId="7" xfId="0" applyNumberFormat="1" applyFont="1" applyFill="1" applyBorder="1" applyAlignment="1">
      <alignment horizontal="center"/>
    </xf>
    <xf numFmtId="164" fontId="3" fillId="0" borderId="8" xfId="0" applyNumberFormat="1" applyFont="1" applyFill="1" applyBorder="1"/>
    <xf numFmtId="165" fontId="4" fillId="2" borderId="9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1" fontId="3" fillId="4" borderId="9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0" fontId="0" fillId="3" borderId="9" xfId="0" applyFill="1" applyBorder="1"/>
    <xf numFmtId="0" fontId="3" fillId="2" borderId="9" xfId="0" applyFont="1" applyFill="1" applyBorder="1" applyAlignment="1">
      <alignment horizontal="left"/>
    </xf>
    <xf numFmtId="0" fontId="0" fillId="0" borderId="10" xfId="0" applyBorder="1"/>
    <xf numFmtId="0" fontId="0" fillId="0" borderId="11" xfId="0" applyBorder="1"/>
    <xf numFmtId="164" fontId="3" fillId="0" borderId="1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12" xfId="0" applyFill="1" applyBorder="1"/>
    <xf numFmtId="0" fontId="0" fillId="0" borderId="9" xfId="0" applyFill="1" applyBorder="1"/>
    <xf numFmtId="0" fontId="7" fillId="0" borderId="9" xfId="0" applyFont="1" applyFill="1" applyBorder="1"/>
    <xf numFmtId="0" fontId="7" fillId="0" borderId="9" xfId="0" applyFont="1" applyBorder="1"/>
    <xf numFmtId="0" fontId="0" fillId="0" borderId="9" xfId="0" applyBorder="1"/>
    <xf numFmtId="0" fontId="0" fillId="0" borderId="13" xfId="0" applyFill="1" applyBorder="1"/>
    <xf numFmtId="0" fontId="8" fillId="0" borderId="9" xfId="0" applyFont="1" applyBorder="1"/>
    <xf numFmtId="0" fontId="0" fillId="0" borderId="1" xfId="0" applyBorder="1"/>
    <xf numFmtId="0" fontId="0" fillId="0" borderId="12" xfId="0" applyBorder="1"/>
    <xf numFmtId="0" fontId="9" fillId="3" borderId="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Continuous" vertical="center" wrapText="1"/>
    </xf>
    <xf numFmtId="0" fontId="0" fillId="6" borderId="0" xfId="0" applyFill="1"/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Continuous" vertical="center" wrapText="1"/>
    </xf>
    <xf numFmtId="0" fontId="0" fillId="0" borderId="0" xfId="0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</cellXfs>
  <cellStyles count="44">
    <cellStyle name="cf1" xfId="2"/>
    <cellStyle name="cf2" xfId="3"/>
    <cellStyle name="cf3" xfId="4"/>
    <cellStyle name="cf4" xfId="5"/>
    <cellStyle name="cf5" xfId="6"/>
    <cellStyle name="cf6" xfId="7"/>
    <cellStyle name="Hyperlink 2" xfId="8"/>
    <cellStyle name="Hyperlink 3" xfId="9"/>
    <cellStyle name="Hyperlink 4" xfId="10"/>
    <cellStyle name="Hyperlink 5" xfId="11"/>
    <cellStyle name="Hyperlink 6" xfId="12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0"/>
    <cellStyle name="Normal 18" xfId="21"/>
    <cellStyle name="Normal 19" xfId="22"/>
    <cellStyle name="Normal 2" xfId="23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8" xfId="31"/>
    <cellStyle name="Normal 29" xfId="32"/>
    <cellStyle name="Normal 3" xfId="33"/>
    <cellStyle name="Normal 30" xfId="34"/>
    <cellStyle name="Normal 31" xfId="35"/>
    <cellStyle name="Normal 32" xfId="36"/>
    <cellStyle name="Normal 4" xfId="37"/>
    <cellStyle name="Normal 5" xfId="38"/>
    <cellStyle name="Normal 6" xfId="39"/>
    <cellStyle name="Normal 7" xfId="40"/>
    <cellStyle name="Normal 8" xfId="41"/>
    <cellStyle name="Normal 9" xfId="42"/>
    <cellStyle name="Percent" xfId="1" builtinId="5"/>
    <cellStyle name="Percent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st/Downloads/NTP%20Summary%202018%20Excel%20Sprea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terSummary"/>
      <sheetName val="Scores"/>
      <sheetName val="WineInfo"/>
    </sheetNames>
    <sheetDataSet>
      <sheetData sheetId="0"/>
      <sheetData sheetId="1">
        <row r="5">
          <cell r="A5">
            <v>1</v>
          </cell>
          <cell r="D5">
            <v>16</v>
          </cell>
          <cell r="F5">
            <v>17</v>
          </cell>
          <cell r="G5">
            <v>15</v>
          </cell>
          <cell r="H5">
            <v>17</v>
          </cell>
          <cell r="I5">
            <v>14</v>
          </cell>
          <cell r="N5">
            <v>12</v>
          </cell>
        </row>
        <row r="6">
          <cell r="A6">
            <v>22</v>
          </cell>
          <cell r="D6">
            <v>14.7</v>
          </cell>
          <cell r="F6">
            <v>14</v>
          </cell>
          <cell r="G6">
            <v>16.3</v>
          </cell>
          <cell r="H6">
            <v>17.3</v>
          </cell>
          <cell r="I6">
            <v>15.9</v>
          </cell>
          <cell r="N6">
            <v>15.8</v>
          </cell>
        </row>
        <row r="7">
          <cell r="D7">
            <v>14</v>
          </cell>
          <cell r="E7">
            <v>11.6</v>
          </cell>
          <cell r="F7">
            <v>11.9</v>
          </cell>
          <cell r="G7">
            <v>14.2</v>
          </cell>
          <cell r="H7">
            <v>14.5</v>
          </cell>
          <cell r="I7">
            <v>15.1</v>
          </cell>
          <cell r="J7">
            <v>15.4</v>
          </cell>
          <cell r="L7">
            <v>14.8</v>
          </cell>
          <cell r="M7">
            <v>16.5</v>
          </cell>
          <cell r="N7">
            <v>14</v>
          </cell>
          <cell r="O7">
            <v>17.7</v>
          </cell>
        </row>
        <row r="9">
          <cell r="A9">
            <v>1</v>
          </cell>
          <cell r="D9">
            <v>16</v>
          </cell>
          <cell r="E9">
            <v>15.5</v>
          </cell>
          <cell r="G9">
            <v>16</v>
          </cell>
          <cell r="I9">
            <v>17.5</v>
          </cell>
          <cell r="M9">
            <v>15</v>
          </cell>
          <cell r="N9">
            <v>17.5</v>
          </cell>
        </row>
        <row r="10">
          <cell r="A10">
            <v>19</v>
          </cell>
          <cell r="D10">
            <v>14.3</v>
          </cell>
          <cell r="E10">
            <v>12.8</v>
          </cell>
          <cell r="G10">
            <v>14.1</v>
          </cell>
          <cell r="I10">
            <v>15.8</v>
          </cell>
          <cell r="M10">
            <v>15.7</v>
          </cell>
          <cell r="N10">
            <v>15.4</v>
          </cell>
        </row>
        <row r="11">
          <cell r="D11">
            <v>13.5</v>
          </cell>
          <cell r="E11">
            <v>12.1</v>
          </cell>
          <cell r="F11">
            <v>13.9</v>
          </cell>
          <cell r="G11">
            <v>14.4</v>
          </cell>
          <cell r="H11">
            <v>13.5</v>
          </cell>
          <cell r="J11">
            <v>15.1</v>
          </cell>
          <cell r="M11">
            <v>14.3</v>
          </cell>
          <cell r="N11">
            <v>14.9</v>
          </cell>
        </row>
        <row r="15">
          <cell r="A15">
            <v>1</v>
          </cell>
          <cell r="E15">
            <v>15.5</v>
          </cell>
          <cell r="F15">
            <v>14</v>
          </cell>
          <cell r="H15">
            <v>15</v>
          </cell>
          <cell r="L15">
            <v>16.5</v>
          </cell>
          <cell r="M15">
            <v>17</v>
          </cell>
          <cell r="N15">
            <v>14</v>
          </cell>
        </row>
        <row r="16">
          <cell r="A16">
            <v>24</v>
          </cell>
          <cell r="E16">
            <v>13.2</v>
          </cell>
          <cell r="F16">
            <v>12.9</v>
          </cell>
          <cell r="H16">
            <v>14.4</v>
          </cell>
          <cell r="L16">
            <v>16.8</v>
          </cell>
          <cell r="M16">
            <v>15.6</v>
          </cell>
          <cell r="N16">
            <v>16.100000000000001</v>
          </cell>
        </row>
        <row r="17">
          <cell r="A17">
            <v>3</v>
          </cell>
          <cell r="D17">
            <v>14.5</v>
          </cell>
          <cell r="E17">
            <v>15.7</v>
          </cell>
          <cell r="F17">
            <v>17.3</v>
          </cell>
          <cell r="G17">
            <v>15.2</v>
          </cell>
          <cell r="H17">
            <v>16.7</v>
          </cell>
          <cell r="I17">
            <v>16.5</v>
          </cell>
        </row>
        <row r="18">
          <cell r="A18">
            <v>24</v>
          </cell>
          <cell r="D18">
            <v>13.8</v>
          </cell>
          <cell r="E18">
            <v>13.6</v>
          </cell>
          <cell r="F18">
            <v>15.4</v>
          </cell>
          <cell r="G18">
            <v>14.7</v>
          </cell>
          <cell r="H18">
            <v>15.4</v>
          </cell>
          <cell r="I18">
            <v>16.5</v>
          </cell>
        </row>
        <row r="19">
          <cell r="A19">
            <v>1</v>
          </cell>
          <cell r="D19">
            <v>15.5</v>
          </cell>
          <cell r="E19">
            <v>15.5</v>
          </cell>
          <cell r="G19">
            <v>16</v>
          </cell>
          <cell r="H19">
            <v>14</v>
          </cell>
          <cell r="J19">
            <v>16.5</v>
          </cell>
          <cell r="L19">
            <v>14.5</v>
          </cell>
          <cell r="O19">
            <v>18.5</v>
          </cell>
        </row>
        <row r="20">
          <cell r="A20">
            <v>20</v>
          </cell>
          <cell r="D20">
            <v>13.4</v>
          </cell>
          <cell r="E20">
            <v>12</v>
          </cell>
          <cell r="G20">
            <v>13.3</v>
          </cell>
          <cell r="H20">
            <v>14.5</v>
          </cell>
          <cell r="J20">
            <v>14.5</v>
          </cell>
          <cell r="L20">
            <v>16</v>
          </cell>
          <cell r="O20">
            <v>18.100000000000001</v>
          </cell>
        </row>
        <row r="21">
          <cell r="A21">
            <v>1</v>
          </cell>
          <cell r="D21">
            <v>13.5</v>
          </cell>
          <cell r="E21">
            <v>14.5</v>
          </cell>
          <cell r="F21">
            <v>14</v>
          </cell>
          <cell r="G21">
            <v>16</v>
          </cell>
          <cell r="J21">
            <v>14</v>
          </cell>
          <cell r="K21">
            <v>18</v>
          </cell>
          <cell r="L21">
            <v>18.5</v>
          </cell>
          <cell r="M21">
            <v>14.5</v>
          </cell>
          <cell r="N21">
            <v>16</v>
          </cell>
          <cell r="O21">
            <v>18</v>
          </cell>
        </row>
        <row r="22">
          <cell r="A22">
            <v>31</v>
          </cell>
          <cell r="D22">
            <v>13.9</v>
          </cell>
          <cell r="E22">
            <v>10.9</v>
          </cell>
          <cell r="F22">
            <v>12.4</v>
          </cell>
          <cell r="G22">
            <v>13.8</v>
          </cell>
          <cell r="J22">
            <v>13.8</v>
          </cell>
          <cell r="K22">
            <v>15.2</v>
          </cell>
          <cell r="L22">
            <v>15</v>
          </cell>
          <cell r="M22">
            <v>15.6</v>
          </cell>
          <cell r="N22">
            <v>15.3</v>
          </cell>
          <cell r="O22">
            <v>15.9</v>
          </cell>
        </row>
        <row r="23">
          <cell r="A23">
            <v>3</v>
          </cell>
          <cell r="D23">
            <v>14.3</v>
          </cell>
          <cell r="E23">
            <v>14.2</v>
          </cell>
          <cell r="F23">
            <v>13.2</v>
          </cell>
          <cell r="H23">
            <v>14.3</v>
          </cell>
          <cell r="I23">
            <v>16.8</v>
          </cell>
          <cell r="J23">
            <v>16.8</v>
          </cell>
        </row>
        <row r="24">
          <cell r="A24">
            <v>56</v>
          </cell>
          <cell r="D24">
            <v>14.2</v>
          </cell>
          <cell r="E24">
            <v>13.1</v>
          </cell>
          <cell r="F24">
            <v>14.3</v>
          </cell>
          <cell r="H24">
            <v>15.5</v>
          </cell>
          <cell r="I24">
            <v>16.8</v>
          </cell>
          <cell r="J24">
            <v>16.8</v>
          </cell>
        </row>
        <row r="25">
          <cell r="E25">
            <v>12.4</v>
          </cell>
          <cell r="F25">
            <v>12.1</v>
          </cell>
          <cell r="H25">
            <v>12.8</v>
          </cell>
          <cell r="I25">
            <v>13.6</v>
          </cell>
          <cell r="J25">
            <v>13.5</v>
          </cell>
          <cell r="M25">
            <v>14.9</v>
          </cell>
        </row>
        <row r="28">
          <cell r="A28">
            <v>1</v>
          </cell>
          <cell r="E28">
            <v>14</v>
          </cell>
          <cell r="G28">
            <v>15</v>
          </cell>
          <cell r="H28">
            <v>17</v>
          </cell>
          <cell r="J28">
            <v>14</v>
          </cell>
          <cell r="M28">
            <v>18</v>
          </cell>
          <cell r="N28">
            <v>16</v>
          </cell>
          <cell r="O28">
            <v>16</v>
          </cell>
        </row>
        <row r="29">
          <cell r="A29">
            <v>19</v>
          </cell>
          <cell r="E29">
            <v>14.6</v>
          </cell>
          <cell r="G29">
            <v>15.9</v>
          </cell>
          <cell r="H29">
            <v>15.1</v>
          </cell>
          <cell r="J29">
            <v>14.4</v>
          </cell>
          <cell r="M29">
            <v>13.7</v>
          </cell>
          <cell r="N29">
            <v>16.399999999999999</v>
          </cell>
          <cell r="O29">
            <v>16.100000000000001</v>
          </cell>
        </row>
        <row r="36">
          <cell r="E36">
            <v>14.8</v>
          </cell>
          <cell r="H36">
            <v>15.1</v>
          </cell>
          <cell r="I36">
            <v>16.399999999999999</v>
          </cell>
          <cell r="J36">
            <v>15.5</v>
          </cell>
          <cell r="L36">
            <v>16.3</v>
          </cell>
          <cell r="N36">
            <v>16</v>
          </cell>
        </row>
        <row r="38">
          <cell r="E38">
            <v>12.7</v>
          </cell>
          <cell r="G38">
            <v>14.3</v>
          </cell>
          <cell r="I38">
            <v>16.399999999999999</v>
          </cell>
          <cell r="J38">
            <v>16.2</v>
          </cell>
          <cell r="K38">
            <v>15.5</v>
          </cell>
          <cell r="N38">
            <v>17</v>
          </cell>
          <cell r="O38">
            <v>18.600000000000001</v>
          </cell>
        </row>
        <row r="44">
          <cell r="A44">
            <v>1</v>
          </cell>
          <cell r="D44">
            <v>14.5</v>
          </cell>
          <cell r="E44">
            <v>14.5</v>
          </cell>
          <cell r="J44">
            <v>15.5</v>
          </cell>
          <cell r="K44">
            <v>17</v>
          </cell>
          <cell r="L44">
            <v>15.5</v>
          </cell>
          <cell r="M44">
            <v>11</v>
          </cell>
          <cell r="N44">
            <v>16</v>
          </cell>
          <cell r="O44">
            <v>17.5</v>
          </cell>
        </row>
        <row r="45">
          <cell r="A45">
            <v>13</v>
          </cell>
          <cell r="D45">
            <v>14.7</v>
          </cell>
          <cell r="E45">
            <v>14.2</v>
          </cell>
          <cell r="J45">
            <v>16</v>
          </cell>
          <cell r="K45">
            <v>15.8</v>
          </cell>
          <cell r="L45">
            <v>16.399999999999999</v>
          </cell>
          <cell r="M45">
            <v>14.6</v>
          </cell>
          <cell r="N45">
            <v>18</v>
          </cell>
          <cell r="O45">
            <v>17.3</v>
          </cell>
        </row>
        <row r="46">
          <cell r="A46">
            <v>2</v>
          </cell>
          <cell r="E46">
            <v>15.3</v>
          </cell>
          <cell r="F46">
            <v>15.5</v>
          </cell>
          <cell r="G46">
            <v>17.3</v>
          </cell>
          <cell r="H46">
            <v>16</v>
          </cell>
          <cell r="I46">
            <v>17</v>
          </cell>
          <cell r="J46">
            <v>15</v>
          </cell>
          <cell r="M46">
            <v>16.5</v>
          </cell>
          <cell r="N46">
            <v>16.8</v>
          </cell>
        </row>
        <row r="47">
          <cell r="A47">
            <v>12</v>
          </cell>
          <cell r="E47">
            <v>11.6</v>
          </cell>
          <cell r="F47">
            <v>12.2</v>
          </cell>
          <cell r="G47">
            <v>14.8</v>
          </cell>
          <cell r="H47">
            <v>14</v>
          </cell>
          <cell r="I47">
            <v>15.2</v>
          </cell>
          <cell r="J47">
            <v>14.8</v>
          </cell>
          <cell r="M47">
            <v>16</v>
          </cell>
          <cell r="N47">
            <v>15</v>
          </cell>
        </row>
        <row r="48">
          <cell r="G48">
            <v>14.6</v>
          </cell>
          <cell r="H48">
            <v>14.3</v>
          </cell>
          <cell r="K48">
            <v>15.2</v>
          </cell>
          <cell r="L48">
            <v>14.6</v>
          </cell>
          <cell r="M48">
            <v>17.600000000000001</v>
          </cell>
          <cell r="O48">
            <v>18.3</v>
          </cell>
        </row>
        <row r="49">
          <cell r="E49">
            <v>16.5</v>
          </cell>
          <cell r="F49">
            <v>15.4</v>
          </cell>
          <cell r="G49">
            <v>17.5</v>
          </cell>
          <cell r="J49">
            <v>16.600000000000001</v>
          </cell>
          <cell r="M49">
            <v>17.7</v>
          </cell>
          <cell r="N49">
            <v>17.100000000000001</v>
          </cell>
        </row>
        <row r="50">
          <cell r="A50">
            <v>2</v>
          </cell>
          <cell r="D50">
            <v>14.3</v>
          </cell>
          <cell r="E50">
            <v>13.8</v>
          </cell>
          <cell r="F50">
            <v>15.8</v>
          </cell>
          <cell r="G50">
            <v>15.8</v>
          </cell>
          <cell r="H50">
            <v>17.3</v>
          </cell>
          <cell r="I50">
            <v>16.3</v>
          </cell>
          <cell r="J50">
            <v>16.8</v>
          </cell>
          <cell r="K50">
            <v>16.8</v>
          </cell>
          <cell r="L50">
            <v>16.5</v>
          </cell>
          <cell r="M50">
            <v>16.3</v>
          </cell>
          <cell r="N50">
            <v>17.5</v>
          </cell>
          <cell r="O50">
            <v>17.8</v>
          </cell>
        </row>
        <row r="51">
          <cell r="A51">
            <v>10</v>
          </cell>
          <cell r="D51">
            <v>14.8</v>
          </cell>
          <cell r="E51">
            <v>14.7</v>
          </cell>
          <cell r="F51">
            <v>14.7</v>
          </cell>
          <cell r="G51">
            <v>15.6</v>
          </cell>
          <cell r="H51">
            <v>15.2</v>
          </cell>
          <cell r="I51">
            <v>14.5</v>
          </cell>
          <cell r="J51">
            <v>14.7</v>
          </cell>
          <cell r="K51">
            <v>15.8</v>
          </cell>
          <cell r="L51">
            <v>14.9</v>
          </cell>
          <cell r="M51">
            <v>15</v>
          </cell>
          <cell r="N51">
            <v>15.9</v>
          </cell>
          <cell r="O51">
            <v>15.1</v>
          </cell>
        </row>
        <row r="52">
          <cell r="D52">
            <v>15.3</v>
          </cell>
          <cell r="E52">
            <v>16.100000000000001</v>
          </cell>
          <cell r="F52">
            <v>17.7</v>
          </cell>
          <cell r="H52">
            <v>16.7</v>
          </cell>
          <cell r="I52">
            <v>18.100000000000001</v>
          </cell>
          <cell r="J52">
            <v>17.5</v>
          </cell>
          <cell r="M52">
            <v>17.2</v>
          </cell>
          <cell r="N52">
            <v>17.3</v>
          </cell>
          <cell r="O52">
            <v>18.2</v>
          </cell>
        </row>
        <row r="53">
          <cell r="A53">
            <v>4</v>
          </cell>
          <cell r="D53">
            <v>14.9</v>
          </cell>
          <cell r="E53">
            <v>14.4</v>
          </cell>
          <cell r="J53">
            <v>16</v>
          </cell>
          <cell r="L53">
            <v>17.3</v>
          </cell>
          <cell r="M53">
            <v>15.8</v>
          </cell>
          <cell r="N53">
            <v>16.399999999999999</v>
          </cell>
          <cell r="O53">
            <v>17.100000000000001</v>
          </cell>
        </row>
        <row r="54">
          <cell r="A54">
            <v>27</v>
          </cell>
          <cell r="D54">
            <v>13.9</v>
          </cell>
          <cell r="E54">
            <v>13</v>
          </cell>
          <cell r="J54">
            <v>15.2</v>
          </cell>
          <cell r="L54">
            <v>15.8</v>
          </cell>
          <cell r="M54">
            <v>15.2</v>
          </cell>
          <cell r="N54">
            <v>15</v>
          </cell>
          <cell r="O54">
            <v>16.399999999999999</v>
          </cell>
        </row>
        <row r="55">
          <cell r="D55">
            <v>14.6</v>
          </cell>
          <cell r="E55">
            <v>13.4</v>
          </cell>
          <cell r="F55">
            <v>14.7</v>
          </cell>
          <cell r="G55">
            <v>15.8</v>
          </cell>
          <cell r="H55">
            <v>15.1</v>
          </cell>
          <cell r="I55">
            <v>16.8</v>
          </cell>
          <cell r="J55">
            <v>16.3</v>
          </cell>
          <cell r="L55">
            <v>16.7</v>
          </cell>
          <cell r="M55">
            <v>17.2</v>
          </cell>
          <cell r="N55">
            <v>17.600000000000001</v>
          </cell>
          <cell r="O55">
            <v>17.600000000000001</v>
          </cell>
        </row>
        <row r="56">
          <cell r="D56">
            <v>11.2</v>
          </cell>
          <cell r="G56">
            <v>13.1</v>
          </cell>
          <cell r="I56">
            <v>13.1</v>
          </cell>
          <cell r="J56">
            <v>11.4</v>
          </cell>
          <cell r="L56">
            <v>12.6</v>
          </cell>
          <cell r="O56">
            <v>16</v>
          </cell>
        </row>
        <row r="60">
          <cell r="D60">
            <v>14.7</v>
          </cell>
          <cell r="F60">
            <v>14.7</v>
          </cell>
          <cell r="G60">
            <v>15</v>
          </cell>
          <cell r="J60">
            <v>15.8</v>
          </cell>
          <cell r="N60">
            <v>15.6</v>
          </cell>
          <cell r="O60">
            <v>16.3</v>
          </cell>
        </row>
        <row r="62">
          <cell r="A62">
            <v>2</v>
          </cell>
          <cell r="E62">
            <v>16.5</v>
          </cell>
          <cell r="F62">
            <v>16.3</v>
          </cell>
          <cell r="G62">
            <v>15.3</v>
          </cell>
          <cell r="H62">
            <v>15.8</v>
          </cell>
          <cell r="I62">
            <v>17</v>
          </cell>
          <cell r="J62">
            <v>16.3</v>
          </cell>
          <cell r="M62">
            <v>16.5</v>
          </cell>
          <cell r="N62">
            <v>16.3</v>
          </cell>
        </row>
        <row r="63">
          <cell r="A63">
            <v>9</v>
          </cell>
          <cell r="E63">
            <v>15.3</v>
          </cell>
          <cell r="F63">
            <v>15.8</v>
          </cell>
          <cell r="G63">
            <v>15.2</v>
          </cell>
          <cell r="H63">
            <v>15.2</v>
          </cell>
          <cell r="I63">
            <v>17.600000000000001</v>
          </cell>
          <cell r="J63">
            <v>15.6</v>
          </cell>
          <cell r="M63">
            <v>16.899999999999999</v>
          </cell>
          <cell r="N63">
            <v>17.399999999999999</v>
          </cell>
        </row>
        <row r="64">
          <cell r="D64">
            <v>13.1</v>
          </cell>
          <cell r="E64">
            <v>13.2</v>
          </cell>
          <cell r="F64">
            <v>12.2</v>
          </cell>
          <cell r="G64">
            <v>13</v>
          </cell>
          <cell r="H64">
            <v>14.7</v>
          </cell>
          <cell r="I64">
            <v>16.100000000000001</v>
          </cell>
          <cell r="J64">
            <v>13.1</v>
          </cell>
          <cell r="M64">
            <v>14.1</v>
          </cell>
        </row>
        <row r="66">
          <cell r="D66">
            <v>14.5</v>
          </cell>
          <cell r="E66">
            <v>12.7</v>
          </cell>
          <cell r="F66">
            <v>13.5</v>
          </cell>
          <cell r="G66">
            <v>15.5</v>
          </cell>
          <cell r="H66">
            <v>15</v>
          </cell>
          <cell r="J66">
            <v>15.1</v>
          </cell>
          <cell r="K66">
            <v>15.4</v>
          </cell>
          <cell r="N66">
            <v>15.8</v>
          </cell>
        </row>
        <row r="67">
          <cell r="A67">
            <v>2</v>
          </cell>
          <cell r="E67">
            <v>15.5</v>
          </cell>
          <cell r="F67">
            <v>13.5</v>
          </cell>
          <cell r="G67">
            <v>16</v>
          </cell>
          <cell r="I67">
            <v>14</v>
          </cell>
          <cell r="K67">
            <v>16.5</v>
          </cell>
          <cell r="M67">
            <v>17</v>
          </cell>
        </row>
        <row r="68">
          <cell r="A68">
            <v>20</v>
          </cell>
          <cell r="E68">
            <v>13.7</v>
          </cell>
          <cell r="F68">
            <v>13.8</v>
          </cell>
          <cell r="G68">
            <v>14.8</v>
          </cell>
          <cell r="I68">
            <v>16.899999999999999</v>
          </cell>
          <cell r="K68">
            <v>15.7</v>
          </cell>
          <cell r="M68">
            <v>18.2</v>
          </cell>
        </row>
        <row r="69">
          <cell r="A69">
            <v>4</v>
          </cell>
          <cell r="F69">
            <v>16.5</v>
          </cell>
          <cell r="H69">
            <v>16.899999999999999</v>
          </cell>
          <cell r="I69">
            <v>16.600000000000001</v>
          </cell>
          <cell r="K69">
            <v>18.3</v>
          </cell>
          <cell r="L69">
            <v>16.8</v>
          </cell>
          <cell r="M69">
            <v>15.9</v>
          </cell>
        </row>
        <row r="70">
          <cell r="A70">
            <v>33</v>
          </cell>
          <cell r="F70">
            <v>16.600000000000001</v>
          </cell>
          <cell r="H70">
            <v>16.5</v>
          </cell>
          <cell r="I70">
            <v>17</v>
          </cell>
          <cell r="K70">
            <v>17</v>
          </cell>
          <cell r="L70">
            <v>16.600000000000001</v>
          </cell>
          <cell r="M70">
            <v>16.7</v>
          </cell>
        </row>
        <row r="71">
          <cell r="D71">
            <v>15.7</v>
          </cell>
          <cell r="E71">
            <v>15.3</v>
          </cell>
          <cell r="F71">
            <v>16.2</v>
          </cell>
          <cell r="G71">
            <v>16.2</v>
          </cell>
          <cell r="H71">
            <v>16.5</v>
          </cell>
          <cell r="I71">
            <v>18.3</v>
          </cell>
          <cell r="J71">
            <v>17.5</v>
          </cell>
          <cell r="L71">
            <v>17.600000000000001</v>
          </cell>
        </row>
        <row r="73">
          <cell r="A73">
            <v>2</v>
          </cell>
          <cell r="D73">
            <v>15</v>
          </cell>
          <cell r="E73">
            <v>14.5</v>
          </cell>
          <cell r="F73">
            <v>14.3</v>
          </cell>
          <cell r="G73">
            <v>15</v>
          </cell>
          <cell r="H73">
            <v>16</v>
          </cell>
          <cell r="I73">
            <v>17</v>
          </cell>
        </row>
        <row r="74">
          <cell r="A74">
            <v>17</v>
          </cell>
          <cell r="D74">
            <v>13.2</v>
          </cell>
          <cell r="E74">
            <v>12.5</v>
          </cell>
          <cell r="F74">
            <v>12.4</v>
          </cell>
          <cell r="G74">
            <v>13.1</v>
          </cell>
          <cell r="H74">
            <v>14.7</v>
          </cell>
          <cell r="I74">
            <v>15.1</v>
          </cell>
        </row>
        <row r="75">
          <cell r="D75">
            <v>13.3</v>
          </cell>
          <cell r="E75">
            <v>14.1</v>
          </cell>
          <cell r="F75">
            <v>17.2</v>
          </cell>
          <cell r="G75">
            <v>17.100000000000001</v>
          </cell>
          <cell r="H75">
            <v>15</v>
          </cell>
          <cell r="J75">
            <v>16.399999999999999</v>
          </cell>
          <cell r="K75">
            <v>17.600000000000001</v>
          </cell>
          <cell r="L75">
            <v>18</v>
          </cell>
          <cell r="M75">
            <v>15.8</v>
          </cell>
        </row>
        <row r="78">
          <cell r="A78">
            <v>2</v>
          </cell>
          <cell r="E78">
            <v>14.8</v>
          </cell>
          <cell r="G78">
            <v>16</v>
          </cell>
          <cell r="H78">
            <v>16</v>
          </cell>
          <cell r="I78">
            <v>16.3</v>
          </cell>
          <cell r="J78">
            <v>13.8</v>
          </cell>
          <cell r="K78">
            <v>17.5</v>
          </cell>
        </row>
        <row r="79">
          <cell r="A79">
            <v>25</v>
          </cell>
          <cell r="E79">
            <v>14.7</v>
          </cell>
          <cell r="G79">
            <v>16.8</v>
          </cell>
          <cell r="H79">
            <v>16.8</v>
          </cell>
          <cell r="I79">
            <v>17.600000000000001</v>
          </cell>
          <cell r="J79">
            <v>16.7</v>
          </cell>
          <cell r="K79">
            <v>18.399999999999999</v>
          </cell>
        </row>
        <row r="83">
          <cell r="A83">
            <v>3</v>
          </cell>
          <cell r="E83">
            <v>15.5</v>
          </cell>
          <cell r="F83">
            <v>16.3</v>
          </cell>
          <cell r="H83">
            <v>16.7</v>
          </cell>
          <cell r="J83">
            <v>15.7</v>
          </cell>
          <cell r="L83">
            <v>17.5</v>
          </cell>
        </row>
        <row r="84">
          <cell r="A84">
            <v>27</v>
          </cell>
          <cell r="E84">
            <v>14.6</v>
          </cell>
          <cell r="F84">
            <v>15.9</v>
          </cell>
          <cell r="H84">
            <v>16.600000000000001</v>
          </cell>
          <cell r="J84">
            <v>16.5</v>
          </cell>
          <cell r="L84">
            <v>17.3</v>
          </cell>
        </row>
        <row r="86">
          <cell r="A86">
            <v>1</v>
          </cell>
          <cell r="D86">
            <v>14</v>
          </cell>
          <cell r="E86">
            <v>12</v>
          </cell>
          <cell r="F86">
            <v>17</v>
          </cell>
          <cell r="G86">
            <v>15</v>
          </cell>
          <cell r="H86">
            <v>20</v>
          </cell>
          <cell r="I86">
            <v>16</v>
          </cell>
          <cell r="J86">
            <v>14</v>
          </cell>
          <cell r="K86">
            <v>15</v>
          </cell>
        </row>
        <row r="87">
          <cell r="A87">
            <v>15</v>
          </cell>
          <cell r="D87">
            <v>14.6</v>
          </cell>
          <cell r="E87">
            <v>13.5</v>
          </cell>
          <cell r="F87">
            <v>16.7</v>
          </cell>
          <cell r="G87">
            <v>16.100000000000001</v>
          </cell>
          <cell r="H87">
            <v>17.3</v>
          </cell>
          <cell r="I87">
            <v>17</v>
          </cell>
          <cell r="J87">
            <v>15.6</v>
          </cell>
          <cell r="K87">
            <v>16.5</v>
          </cell>
        </row>
        <row r="88">
          <cell r="A88">
            <v>1</v>
          </cell>
          <cell r="D88">
            <v>14.5</v>
          </cell>
          <cell r="E88">
            <v>11.5</v>
          </cell>
          <cell r="F88">
            <v>13.5</v>
          </cell>
          <cell r="G88">
            <v>16.5</v>
          </cell>
          <cell r="H88">
            <v>14</v>
          </cell>
          <cell r="I88">
            <v>18</v>
          </cell>
          <cell r="J88">
            <v>16.5</v>
          </cell>
          <cell r="L88">
            <v>16</v>
          </cell>
          <cell r="M88">
            <v>15.5</v>
          </cell>
          <cell r="N88">
            <v>15.5</v>
          </cell>
          <cell r="O88">
            <v>18.5</v>
          </cell>
        </row>
        <row r="89">
          <cell r="A89">
            <v>16</v>
          </cell>
          <cell r="D89">
            <v>14.5</v>
          </cell>
          <cell r="E89">
            <v>13.6</v>
          </cell>
          <cell r="F89">
            <v>14.1</v>
          </cell>
          <cell r="G89">
            <v>15.6</v>
          </cell>
          <cell r="H89">
            <v>14</v>
          </cell>
          <cell r="I89">
            <v>14.8</v>
          </cell>
          <cell r="J89">
            <v>15.7</v>
          </cell>
          <cell r="L89">
            <v>16.3</v>
          </cell>
          <cell r="M89">
            <v>16.5</v>
          </cell>
          <cell r="N89">
            <v>15.6</v>
          </cell>
          <cell r="O89">
            <v>16.8</v>
          </cell>
        </row>
        <row r="90">
          <cell r="D90">
            <v>13</v>
          </cell>
          <cell r="E90">
            <v>11.9</v>
          </cell>
          <cell r="F90">
            <v>13.4</v>
          </cell>
          <cell r="G90">
            <v>14.3</v>
          </cell>
          <cell r="H90">
            <v>14.7</v>
          </cell>
          <cell r="I90">
            <v>14.7</v>
          </cell>
          <cell r="J90">
            <v>13.6</v>
          </cell>
          <cell r="N90">
            <v>15.9</v>
          </cell>
        </row>
        <row r="92">
          <cell r="A92">
            <v>5</v>
          </cell>
          <cell r="D92">
            <v>14.7</v>
          </cell>
          <cell r="E92">
            <v>13.2</v>
          </cell>
          <cell r="F92">
            <v>15.9</v>
          </cell>
          <cell r="G92">
            <v>15.4</v>
          </cell>
          <cell r="H92">
            <v>15.5</v>
          </cell>
          <cell r="I92">
            <v>16.7</v>
          </cell>
          <cell r="M92">
            <v>16.399999999999999</v>
          </cell>
        </row>
        <row r="93">
          <cell r="A93">
            <v>8</v>
          </cell>
          <cell r="D93">
            <v>14.3</v>
          </cell>
          <cell r="E93">
            <v>14</v>
          </cell>
          <cell r="F93">
            <v>15.4</v>
          </cell>
          <cell r="G93">
            <v>15.9</v>
          </cell>
          <cell r="H93">
            <v>14.7</v>
          </cell>
          <cell r="I93">
            <v>17</v>
          </cell>
          <cell r="M93">
            <v>15.9</v>
          </cell>
        </row>
        <row r="94">
          <cell r="A94">
            <v>1</v>
          </cell>
          <cell r="E94">
            <v>16</v>
          </cell>
          <cell r="F94">
            <v>15</v>
          </cell>
          <cell r="G94">
            <v>14.5</v>
          </cell>
          <cell r="H94">
            <v>14</v>
          </cell>
          <cell r="I94">
            <v>17</v>
          </cell>
          <cell r="J94">
            <v>17.5</v>
          </cell>
          <cell r="M94">
            <v>16</v>
          </cell>
          <cell r="N94">
            <v>14.5</v>
          </cell>
        </row>
        <row r="95">
          <cell r="A95">
            <v>34</v>
          </cell>
          <cell r="E95">
            <v>12.2</v>
          </cell>
          <cell r="F95">
            <v>12.6</v>
          </cell>
          <cell r="G95">
            <v>12.5</v>
          </cell>
          <cell r="H95">
            <v>13</v>
          </cell>
          <cell r="I95">
            <v>14</v>
          </cell>
          <cell r="J95">
            <v>14.3</v>
          </cell>
          <cell r="M95">
            <v>16.100000000000001</v>
          </cell>
          <cell r="N95">
            <v>14.9</v>
          </cell>
        </row>
        <row r="97">
          <cell r="A97">
            <v>1</v>
          </cell>
          <cell r="D97">
            <v>14</v>
          </cell>
          <cell r="G97">
            <v>15</v>
          </cell>
          <cell r="H97">
            <v>14</v>
          </cell>
          <cell r="M97">
            <v>16</v>
          </cell>
        </row>
        <row r="98">
          <cell r="A98">
            <v>36</v>
          </cell>
          <cell r="D98">
            <v>14.9</v>
          </cell>
          <cell r="G98">
            <v>16.7</v>
          </cell>
          <cell r="H98">
            <v>15.9</v>
          </cell>
          <cell r="M98">
            <v>16.8</v>
          </cell>
        </row>
        <row r="102">
          <cell r="A102">
            <v>1</v>
          </cell>
          <cell r="E102">
            <v>18</v>
          </cell>
          <cell r="H102">
            <v>16.5</v>
          </cell>
          <cell r="I102">
            <v>15.5</v>
          </cell>
          <cell r="K102">
            <v>17</v>
          </cell>
          <cell r="L102">
            <v>18</v>
          </cell>
          <cell r="M102">
            <v>16.5</v>
          </cell>
        </row>
        <row r="103">
          <cell r="A103">
            <v>16</v>
          </cell>
          <cell r="E103">
            <v>15.4</v>
          </cell>
          <cell r="H103">
            <v>16.3</v>
          </cell>
          <cell r="I103">
            <v>16.3</v>
          </cell>
          <cell r="K103">
            <v>15.4</v>
          </cell>
          <cell r="L103">
            <v>16.100000000000001</v>
          </cell>
          <cell r="M103">
            <v>17.3</v>
          </cell>
        </row>
        <row r="105">
          <cell r="E105">
            <v>13.1</v>
          </cell>
          <cell r="F105">
            <v>14.2</v>
          </cell>
          <cell r="G105">
            <v>15.6</v>
          </cell>
          <cell r="K105">
            <v>15.6</v>
          </cell>
          <cell r="L105">
            <v>15.6</v>
          </cell>
          <cell r="O105">
            <v>17.3</v>
          </cell>
        </row>
        <row r="106">
          <cell r="A106">
            <v>1</v>
          </cell>
          <cell r="D106">
            <v>15.5</v>
          </cell>
          <cell r="E106">
            <v>15</v>
          </cell>
          <cell r="F106">
            <v>16.5</v>
          </cell>
          <cell r="G106">
            <v>17</v>
          </cell>
          <cell r="I106">
            <v>18</v>
          </cell>
          <cell r="L106">
            <v>18.5</v>
          </cell>
        </row>
        <row r="107">
          <cell r="A107">
            <v>22</v>
          </cell>
          <cell r="D107">
            <v>15.1</v>
          </cell>
          <cell r="E107">
            <v>14</v>
          </cell>
          <cell r="F107">
            <v>14.6</v>
          </cell>
          <cell r="G107">
            <v>14.9</v>
          </cell>
          <cell r="I107">
            <v>17</v>
          </cell>
          <cell r="L107">
            <v>16.899999999999999</v>
          </cell>
        </row>
        <row r="108">
          <cell r="F108">
            <v>13.6</v>
          </cell>
          <cell r="G108">
            <v>14.1</v>
          </cell>
          <cell r="K108">
            <v>14.7</v>
          </cell>
          <cell r="L108">
            <v>13.5</v>
          </cell>
          <cell r="M108">
            <v>16</v>
          </cell>
          <cell r="O108">
            <v>16.8</v>
          </cell>
        </row>
        <row r="109">
          <cell r="E109">
            <v>14.4</v>
          </cell>
          <cell r="F109">
            <v>14.9</v>
          </cell>
          <cell r="G109">
            <v>15.3</v>
          </cell>
          <cell r="I109">
            <v>16.600000000000001</v>
          </cell>
          <cell r="J109">
            <v>16.399999999999999</v>
          </cell>
          <cell r="M109">
            <v>16.2</v>
          </cell>
        </row>
        <row r="111">
          <cell r="A111">
            <v>3</v>
          </cell>
          <cell r="D111">
            <v>16.7</v>
          </cell>
          <cell r="E111">
            <v>16</v>
          </cell>
          <cell r="F111">
            <v>15</v>
          </cell>
          <cell r="G111">
            <v>15.7</v>
          </cell>
          <cell r="H111">
            <v>16.5</v>
          </cell>
          <cell r="I111">
            <v>17.3</v>
          </cell>
          <cell r="J111">
            <v>16.5</v>
          </cell>
          <cell r="K111">
            <v>16.7</v>
          </cell>
          <cell r="M111">
            <v>17</v>
          </cell>
          <cell r="N111">
            <v>17.2</v>
          </cell>
        </row>
        <row r="112">
          <cell r="A112">
            <v>29</v>
          </cell>
          <cell r="D112">
            <v>15.2</v>
          </cell>
          <cell r="E112">
            <v>14.1</v>
          </cell>
          <cell r="F112">
            <v>15.6</v>
          </cell>
          <cell r="G112">
            <v>16</v>
          </cell>
          <cell r="H112">
            <v>15.1</v>
          </cell>
          <cell r="I112">
            <v>16.5</v>
          </cell>
          <cell r="J112">
            <v>16.2</v>
          </cell>
          <cell r="K112">
            <v>16.2</v>
          </cell>
          <cell r="M112">
            <v>17</v>
          </cell>
          <cell r="N112">
            <v>16.100000000000001</v>
          </cell>
        </row>
        <row r="113">
          <cell r="D113">
            <v>15.3</v>
          </cell>
          <cell r="E113">
            <v>13.2</v>
          </cell>
          <cell r="F113">
            <v>14.5</v>
          </cell>
          <cell r="G113">
            <v>14.7</v>
          </cell>
          <cell r="I113">
            <v>15.5</v>
          </cell>
          <cell r="L113">
            <v>15.2</v>
          </cell>
          <cell r="M113">
            <v>16.100000000000001</v>
          </cell>
          <cell r="N113">
            <v>14.7</v>
          </cell>
        </row>
        <row r="114">
          <cell r="D114">
            <v>13.2</v>
          </cell>
          <cell r="E114">
            <v>14.3</v>
          </cell>
          <cell r="F114">
            <v>14.5</v>
          </cell>
          <cell r="G114">
            <v>15</v>
          </cell>
          <cell r="H114">
            <v>14.4</v>
          </cell>
          <cell r="I114">
            <v>14</v>
          </cell>
          <cell r="J114">
            <v>15.7</v>
          </cell>
          <cell r="L114">
            <v>16.399999999999999</v>
          </cell>
          <cell r="M114">
            <v>16.600000000000001</v>
          </cell>
          <cell r="N114">
            <v>15.3</v>
          </cell>
          <cell r="O114">
            <v>16.5</v>
          </cell>
        </row>
        <row r="115">
          <cell r="A115">
            <v>2</v>
          </cell>
          <cell r="E115">
            <v>15.5</v>
          </cell>
          <cell r="F115">
            <v>15.8</v>
          </cell>
          <cell r="G115">
            <v>15.5</v>
          </cell>
          <cell r="H115">
            <v>14.3</v>
          </cell>
          <cell r="L115">
            <v>16.5</v>
          </cell>
          <cell r="M115">
            <v>17.8</v>
          </cell>
          <cell r="N115">
            <v>16</v>
          </cell>
        </row>
        <row r="116">
          <cell r="A116">
            <v>18</v>
          </cell>
          <cell r="E116">
            <v>15.7</v>
          </cell>
          <cell r="F116">
            <v>16.8</v>
          </cell>
          <cell r="G116">
            <v>17.399999999999999</v>
          </cell>
          <cell r="H116">
            <v>15</v>
          </cell>
          <cell r="L116">
            <v>17.2</v>
          </cell>
          <cell r="M116">
            <v>17.899999999999999</v>
          </cell>
          <cell r="N116">
            <v>17.7</v>
          </cell>
        </row>
        <row r="117">
          <cell r="E117">
            <v>14.9</v>
          </cell>
          <cell r="F117">
            <v>12.9</v>
          </cell>
          <cell r="H117">
            <v>15.2</v>
          </cell>
          <cell r="I117">
            <v>15.9</v>
          </cell>
          <cell r="J117">
            <v>16.600000000000001</v>
          </cell>
          <cell r="K117">
            <v>14.7</v>
          </cell>
          <cell r="M117">
            <v>16.8</v>
          </cell>
          <cell r="O117">
            <v>16.899999999999999</v>
          </cell>
        </row>
        <row r="122">
          <cell r="A122">
            <v>4</v>
          </cell>
          <cell r="D122">
            <v>14.1</v>
          </cell>
          <cell r="E122">
            <v>15.3</v>
          </cell>
          <cell r="F122">
            <v>13.8</v>
          </cell>
          <cell r="G122">
            <v>15.8</v>
          </cell>
          <cell r="H122">
            <v>15.3</v>
          </cell>
          <cell r="J122">
            <v>16.399999999999999</v>
          </cell>
          <cell r="L122">
            <v>15.6</v>
          </cell>
          <cell r="O122">
            <v>18.3</v>
          </cell>
        </row>
        <row r="123">
          <cell r="A123">
            <v>26</v>
          </cell>
          <cell r="D123">
            <v>13.7</v>
          </cell>
          <cell r="E123">
            <v>12.7</v>
          </cell>
          <cell r="F123">
            <v>13</v>
          </cell>
          <cell r="G123">
            <v>13.8</v>
          </cell>
          <cell r="H123">
            <v>14.5</v>
          </cell>
          <cell r="J123">
            <v>15.2</v>
          </cell>
          <cell r="L123">
            <v>15.4</v>
          </cell>
          <cell r="O123">
            <v>17.5</v>
          </cell>
        </row>
        <row r="124">
          <cell r="E124">
            <v>13.3</v>
          </cell>
          <cell r="G124">
            <v>15</v>
          </cell>
          <cell r="H124">
            <v>14.5</v>
          </cell>
          <cell r="J124">
            <v>15.2</v>
          </cell>
          <cell r="K124">
            <v>15</v>
          </cell>
          <cell r="L124">
            <v>15.8</v>
          </cell>
          <cell r="M124">
            <v>17.100000000000001</v>
          </cell>
          <cell r="N124">
            <v>16.7</v>
          </cell>
          <cell r="O124">
            <v>18.7</v>
          </cell>
        </row>
        <row r="126">
          <cell r="A126">
            <v>1</v>
          </cell>
          <cell r="D126">
            <v>16.5</v>
          </cell>
          <cell r="E126">
            <v>15</v>
          </cell>
          <cell r="F126">
            <v>16</v>
          </cell>
          <cell r="G126">
            <v>15.5</v>
          </cell>
          <cell r="H126">
            <v>17.5</v>
          </cell>
          <cell r="I126">
            <v>17.5</v>
          </cell>
          <cell r="J126">
            <v>18.5</v>
          </cell>
          <cell r="K126">
            <v>18</v>
          </cell>
          <cell r="L126">
            <v>17.5</v>
          </cell>
          <cell r="M126">
            <v>18</v>
          </cell>
          <cell r="N126">
            <v>17</v>
          </cell>
          <cell r="O126">
            <v>19</v>
          </cell>
        </row>
        <row r="127">
          <cell r="A127">
            <v>8</v>
          </cell>
          <cell r="D127">
            <v>16.5</v>
          </cell>
          <cell r="E127">
            <v>16.2</v>
          </cell>
          <cell r="F127">
            <v>15.8</v>
          </cell>
          <cell r="G127">
            <v>16.399999999999999</v>
          </cell>
          <cell r="H127">
            <v>16.100000000000001</v>
          </cell>
          <cell r="I127">
            <v>17.899999999999999</v>
          </cell>
          <cell r="J127">
            <v>17.899999999999999</v>
          </cell>
          <cell r="K127">
            <v>18.100000000000001</v>
          </cell>
          <cell r="L127">
            <v>18.3</v>
          </cell>
          <cell r="M127">
            <v>19.100000000000001</v>
          </cell>
          <cell r="N127">
            <v>18.600000000000001</v>
          </cell>
          <cell r="O127">
            <v>19.100000000000001</v>
          </cell>
        </row>
        <row r="128">
          <cell r="D128">
            <v>14.1</v>
          </cell>
          <cell r="E128">
            <v>14</v>
          </cell>
          <cell r="F128">
            <v>13.8</v>
          </cell>
          <cell r="G128">
            <v>14.9</v>
          </cell>
          <cell r="H128">
            <v>13.8</v>
          </cell>
          <cell r="I128">
            <v>15.8</v>
          </cell>
          <cell r="J128">
            <v>14.2</v>
          </cell>
          <cell r="K128">
            <v>15.1</v>
          </cell>
          <cell r="L128">
            <v>14.7</v>
          </cell>
          <cell r="M128">
            <v>13.5</v>
          </cell>
          <cell r="N128">
            <v>13.3</v>
          </cell>
        </row>
        <row r="129">
          <cell r="E129">
            <v>13.9</v>
          </cell>
          <cell r="F129">
            <v>11.6</v>
          </cell>
          <cell r="G129">
            <v>14.5</v>
          </cell>
          <cell r="H129">
            <v>13.4</v>
          </cell>
          <cell r="L129">
            <v>16</v>
          </cell>
          <cell r="M129">
            <v>14.7</v>
          </cell>
          <cell r="N129">
            <v>17.899999999999999</v>
          </cell>
        </row>
        <row r="130">
          <cell r="A130">
            <v>1</v>
          </cell>
          <cell r="D130">
            <v>15.5</v>
          </cell>
          <cell r="E130">
            <v>16</v>
          </cell>
          <cell r="G130">
            <v>15.5</v>
          </cell>
          <cell r="H130">
            <v>14.5</v>
          </cell>
          <cell r="J130">
            <v>16</v>
          </cell>
          <cell r="O130">
            <v>18</v>
          </cell>
        </row>
        <row r="131">
          <cell r="A131">
            <v>5</v>
          </cell>
          <cell r="D131">
            <v>15.2</v>
          </cell>
          <cell r="E131">
            <v>14.2</v>
          </cell>
          <cell r="G131">
            <v>13.3</v>
          </cell>
          <cell r="H131">
            <v>14.8</v>
          </cell>
          <cell r="J131">
            <v>13.4</v>
          </cell>
          <cell r="O131">
            <v>18.600000000000001</v>
          </cell>
        </row>
        <row r="134">
          <cell r="A134">
            <v>2</v>
          </cell>
          <cell r="D134">
            <v>16</v>
          </cell>
          <cell r="E134">
            <v>14.8</v>
          </cell>
          <cell r="F134">
            <v>15</v>
          </cell>
          <cell r="G134">
            <v>15</v>
          </cell>
          <cell r="H134">
            <v>17</v>
          </cell>
          <cell r="I134">
            <v>17</v>
          </cell>
          <cell r="J134">
            <v>18</v>
          </cell>
          <cell r="L134">
            <v>18.8</v>
          </cell>
          <cell r="N134">
            <v>18.3</v>
          </cell>
          <cell r="O134">
            <v>18</v>
          </cell>
        </row>
        <row r="135">
          <cell r="A135">
            <v>17</v>
          </cell>
          <cell r="D135">
            <v>16</v>
          </cell>
          <cell r="E135">
            <v>14.1</v>
          </cell>
          <cell r="F135">
            <v>15.6</v>
          </cell>
          <cell r="G135">
            <v>15.3</v>
          </cell>
          <cell r="H135">
            <v>16.399999999999999</v>
          </cell>
          <cell r="I135">
            <v>16.5</v>
          </cell>
          <cell r="J135">
            <v>15.5</v>
          </cell>
          <cell r="L135">
            <v>17.100000000000001</v>
          </cell>
          <cell r="N135">
            <v>17.2</v>
          </cell>
          <cell r="O135">
            <v>16.600000000000001</v>
          </cell>
        </row>
        <row r="136">
          <cell r="A136">
            <v>1</v>
          </cell>
          <cell r="F136">
            <v>16</v>
          </cell>
          <cell r="I136">
            <v>15</v>
          </cell>
          <cell r="J136">
            <v>17</v>
          </cell>
          <cell r="L136">
            <v>15</v>
          </cell>
          <cell r="N136">
            <v>17</v>
          </cell>
          <cell r="O136">
            <v>17</v>
          </cell>
        </row>
        <row r="137">
          <cell r="A137">
            <v>9</v>
          </cell>
          <cell r="F137">
            <v>14.3</v>
          </cell>
          <cell r="I137">
            <v>15.7</v>
          </cell>
          <cell r="J137">
            <v>14.3</v>
          </cell>
          <cell r="L137">
            <v>16.2</v>
          </cell>
          <cell r="N137">
            <v>16.899999999999999</v>
          </cell>
          <cell r="O137">
            <v>18.7</v>
          </cell>
        </row>
        <row r="138">
          <cell r="A138">
            <v>1</v>
          </cell>
          <cell r="E138">
            <v>11</v>
          </cell>
          <cell r="F138">
            <v>14</v>
          </cell>
          <cell r="G138">
            <v>15.5</v>
          </cell>
          <cell r="H138">
            <v>13</v>
          </cell>
          <cell r="I138">
            <v>17</v>
          </cell>
          <cell r="J138">
            <v>17</v>
          </cell>
          <cell r="K138">
            <v>10</v>
          </cell>
          <cell r="L138">
            <v>13.5</v>
          </cell>
          <cell r="M138">
            <v>12</v>
          </cell>
          <cell r="N138">
            <v>15.5</v>
          </cell>
        </row>
        <row r="139">
          <cell r="A139">
            <v>21</v>
          </cell>
          <cell r="E139">
            <v>14</v>
          </cell>
          <cell r="F139">
            <v>14.2</v>
          </cell>
          <cell r="G139">
            <v>15.5</v>
          </cell>
          <cell r="H139">
            <v>13.7</v>
          </cell>
          <cell r="I139">
            <v>15</v>
          </cell>
          <cell r="J139">
            <v>17.2</v>
          </cell>
          <cell r="K139">
            <v>16.3</v>
          </cell>
          <cell r="L139">
            <v>15.5</v>
          </cell>
          <cell r="M139">
            <v>16.600000000000001</v>
          </cell>
          <cell r="N139">
            <v>16.3</v>
          </cell>
        </row>
        <row r="140">
          <cell r="D140">
            <v>14.3</v>
          </cell>
          <cell r="E140">
            <v>13.1</v>
          </cell>
          <cell r="F140">
            <v>13.8</v>
          </cell>
          <cell r="G140">
            <v>13.8</v>
          </cell>
          <cell r="H140">
            <v>14.7</v>
          </cell>
          <cell r="J140">
            <v>13.8</v>
          </cell>
          <cell r="K140">
            <v>15.3</v>
          </cell>
          <cell r="L140">
            <v>14.6</v>
          </cell>
          <cell r="O140">
            <v>16.3</v>
          </cell>
        </row>
        <row r="143">
          <cell r="A143">
            <v>3</v>
          </cell>
          <cell r="D143">
            <v>15.2</v>
          </cell>
          <cell r="E143">
            <v>15.2</v>
          </cell>
          <cell r="F143">
            <v>14.3</v>
          </cell>
          <cell r="G143">
            <v>14.7</v>
          </cell>
          <cell r="H143">
            <v>15</v>
          </cell>
        </row>
        <row r="144">
          <cell r="A144">
            <v>19</v>
          </cell>
          <cell r="D144">
            <v>13.8</v>
          </cell>
          <cell r="E144">
            <v>15.7</v>
          </cell>
          <cell r="F144">
            <v>14.7</v>
          </cell>
          <cell r="G144">
            <v>14.3</v>
          </cell>
          <cell r="H144">
            <v>16</v>
          </cell>
        </row>
        <row r="146">
          <cell r="A146">
            <v>1</v>
          </cell>
          <cell r="D146">
            <v>17</v>
          </cell>
          <cell r="E146">
            <v>15.5</v>
          </cell>
          <cell r="G146">
            <v>18.5</v>
          </cell>
          <cell r="H146">
            <v>18.5</v>
          </cell>
          <cell r="I146">
            <v>17.5</v>
          </cell>
          <cell r="L146">
            <v>19.5</v>
          </cell>
          <cell r="N146">
            <v>20</v>
          </cell>
        </row>
        <row r="147">
          <cell r="A147">
            <v>21</v>
          </cell>
          <cell r="D147">
            <v>15.7</v>
          </cell>
          <cell r="E147">
            <v>14.6</v>
          </cell>
          <cell r="G147">
            <v>15.4</v>
          </cell>
          <cell r="H147">
            <v>16.100000000000001</v>
          </cell>
          <cell r="I147">
            <v>16.600000000000001</v>
          </cell>
          <cell r="L147">
            <v>17.399999999999999</v>
          </cell>
          <cell r="N147">
            <v>17.899999999999999</v>
          </cell>
        </row>
        <row r="148">
          <cell r="D148">
            <v>11.5</v>
          </cell>
          <cell r="E148">
            <v>12.2</v>
          </cell>
          <cell r="F148">
            <v>12</v>
          </cell>
          <cell r="G148">
            <v>13.3</v>
          </cell>
          <cell r="H148">
            <v>14.6</v>
          </cell>
          <cell r="I148">
            <v>15.8</v>
          </cell>
        </row>
        <row r="149">
          <cell r="A149">
            <v>2</v>
          </cell>
          <cell r="D149">
            <v>16.8</v>
          </cell>
          <cell r="E149">
            <v>14</v>
          </cell>
          <cell r="F149">
            <v>15.5</v>
          </cell>
          <cell r="H149">
            <v>16</v>
          </cell>
          <cell r="I149">
            <v>16.5</v>
          </cell>
          <cell r="J149">
            <v>16.5</v>
          </cell>
          <cell r="M149">
            <v>16</v>
          </cell>
          <cell r="O149">
            <v>17.8</v>
          </cell>
        </row>
        <row r="150">
          <cell r="A150">
            <v>21</v>
          </cell>
          <cell r="D150">
            <v>15.2</v>
          </cell>
          <cell r="E150">
            <v>10.6</v>
          </cell>
          <cell r="F150">
            <v>15.3</v>
          </cell>
          <cell r="H150">
            <v>17.399999999999999</v>
          </cell>
          <cell r="I150">
            <v>15</v>
          </cell>
          <cell r="J150">
            <v>14</v>
          </cell>
          <cell r="M150">
            <v>16.399999999999999</v>
          </cell>
          <cell r="O150">
            <v>17.100000000000001</v>
          </cell>
        </row>
        <row r="151">
          <cell r="A151">
            <v>1</v>
          </cell>
          <cell r="D151">
            <v>14</v>
          </cell>
          <cell r="E151">
            <v>14</v>
          </cell>
          <cell r="F151">
            <v>14.5</v>
          </cell>
          <cell r="G151">
            <v>14.5</v>
          </cell>
          <cell r="H151">
            <v>16</v>
          </cell>
          <cell r="I151">
            <v>16.5</v>
          </cell>
          <cell r="J151">
            <v>17</v>
          </cell>
          <cell r="M151">
            <v>16</v>
          </cell>
          <cell r="N151">
            <v>15</v>
          </cell>
          <cell r="O151">
            <v>15</v>
          </cell>
        </row>
        <row r="152">
          <cell r="A152">
            <v>17</v>
          </cell>
          <cell r="D152">
            <v>13.6</v>
          </cell>
          <cell r="E152">
            <v>13.7</v>
          </cell>
          <cell r="F152">
            <v>13.8</v>
          </cell>
          <cell r="G152">
            <v>15.8</v>
          </cell>
          <cell r="H152">
            <v>15.6</v>
          </cell>
          <cell r="I152">
            <v>16.3</v>
          </cell>
          <cell r="J152">
            <v>16.5</v>
          </cell>
          <cell r="M152">
            <v>14.5</v>
          </cell>
          <cell r="N152">
            <v>15.2</v>
          </cell>
          <cell r="O152">
            <v>17.5</v>
          </cell>
        </row>
        <row r="153">
          <cell r="D153">
            <v>15.9</v>
          </cell>
          <cell r="E153">
            <v>14.5</v>
          </cell>
          <cell r="F153">
            <v>15.9</v>
          </cell>
          <cell r="J153">
            <v>16.600000000000001</v>
          </cell>
          <cell r="K153">
            <v>17.399999999999999</v>
          </cell>
          <cell r="L153">
            <v>17.7</v>
          </cell>
          <cell r="M153">
            <v>17.3</v>
          </cell>
          <cell r="O153">
            <v>17.5</v>
          </cell>
        </row>
        <row r="160">
          <cell r="A160">
            <v>1</v>
          </cell>
          <cell r="D160">
            <v>15</v>
          </cell>
          <cell r="E160">
            <v>13</v>
          </cell>
          <cell r="F160">
            <v>14</v>
          </cell>
          <cell r="G160">
            <v>16</v>
          </cell>
          <cell r="H160">
            <v>15.5</v>
          </cell>
          <cell r="I160">
            <v>15.5</v>
          </cell>
          <cell r="J160">
            <v>15.5</v>
          </cell>
          <cell r="L160">
            <v>16</v>
          </cell>
          <cell r="M160">
            <v>15</v>
          </cell>
          <cell r="O160">
            <v>18</v>
          </cell>
        </row>
        <row r="161">
          <cell r="A161">
            <v>14</v>
          </cell>
          <cell r="D161">
            <v>15</v>
          </cell>
          <cell r="E161">
            <v>14.4</v>
          </cell>
          <cell r="F161">
            <v>13.2</v>
          </cell>
          <cell r="G161">
            <v>15.2</v>
          </cell>
          <cell r="H161">
            <v>15</v>
          </cell>
          <cell r="I161">
            <v>15.9</v>
          </cell>
          <cell r="J161">
            <v>15.8</v>
          </cell>
          <cell r="L161">
            <v>15.8</v>
          </cell>
          <cell r="M161">
            <v>16.3</v>
          </cell>
          <cell r="O161">
            <v>17</v>
          </cell>
        </row>
        <row r="165">
          <cell r="D165">
            <v>943</v>
          </cell>
          <cell r="E165">
            <v>1324</v>
          </cell>
          <cell r="F165">
            <v>1164</v>
          </cell>
          <cell r="G165">
            <v>1062</v>
          </cell>
          <cell r="H165">
            <v>1153</v>
          </cell>
          <cell r="I165">
            <v>935</v>
          </cell>
          <cell r="J165">
            <v>1072</v>
          </cell>
          <cell r="K165">
            <v>475</v>
          </cell>
          <cell r="L165">
            <v>786</v>
          </cell>
          <cell r="M165">
            <v>903</v>
          </cell>
          <cell r="N165">
            <v>790</v>
          </cell>
          <cell r="O165">
            <v>570</v>
          </cell>
        </row>
        <row r="166">
          <cell r="D166">
            <v>14.334888653234364</v>
          </cell>
          <cell r="E166">
            <v>13.637688821752269</v>
          </cell>
          <cell r="F166">
            <v>14.315979381443302</v>
          </cell>
          <cell r="G166">
            <v>15.033521657250473</v>
          </cell>
          <cell r="H166">
            <v>15.137727666955767</v>
          </cell>
          <cell r="I166">
            <v>16.017219251336897</v>
          </cell>
          <cell r="J166">
            <v>15.500279850746274</v>
          </cell>
          <cell r="K166">
            <v>16.107789473684214</v>
          </cell>
          <cell r="L166">
            <v>16.097837150127226</v>
          </cell>
          <cell r="M166">
            <v>16.135105204872648</v>
          </cell>
          <cell r="N166">
            <v>16.08898734177215</v>
          </cell>
          <cell r="O166">
            <v>17.138947368421057</v>
          </cell>
        </row>
        <row r="167">
          <cell r="D167">
            <v>14.98076923076923</v>
          </cell>
          <cell r="E167">
            <v>14.848571428571431</v>
          </cell>
          <cell r="F167">
            <v>15.189655172413795</v>
          </cell>
          <cell r="G167">
            <v>15.662068965517241</v>
          </cell>
          <cell r="H167">
            <v>15.864516129032259</v>
          </cell>
          <cell r="I167">
            <v>16.53846153846154</v>
          </cell>
          <cell r="J167">
            <v>16.152000000000001</v>
          </cell>
          <cell r="K167">
            <v>16.649999999999999</v>
          </cell>
          <cell r="L167">
            <v>16.736842105263158</v>
          </cell>
          <cell r="M167">
            <v>15.924999999999999</v>
          </cell>
          <cell r="N167">
            <v>16.225000000000001</v>
          </cell>
          <cell r="O167">
            <v>17.633333333333333</v>
          </cell>
        </row>
      </sheetData>
      <sheetData sheetId="2">
        <row r="1">
          <cell r="D1" t="str">
            <v>2015 Castello D'Alba Reserva Douro White</v>
          </cell>
          <cell r="F1" t="str">
            <v>2015 Beyra Reserva Vinho Branco</v>
          </cell>
          <cell r="H1" t="str">
            <v>2014 Dona Maria Amantis Reserva Viognier</v>
          </cell>
          <cell r="J1" t="str">
            <v>2013 Beyra Reserva Tinto Red</v>
          </cell>
          <cell r="L1" t="str">
            <v>2015 Quinta Do Gradil Red</v>
          </cell>
          <cell r="N1" t="str">
            <v>2013 Dona Maria Amantis Reserva Red</v>
          </cell>
          <cell r="P1" t="str">
            <v>2014 Castello D'Alba Vinhas Velhas Grande Reserva Red</v>
          </cell>
          <cell r="R1" t="str">
            <v>2012 Dona Maria Grande Reserva Red</v>
          </cell>
          <cell r="T1" t="str">
            <v>2013 Quinta Vale D. Maria Douro Red</v>
          </cell>
          <cell r="V1" t="str">
            <v>NV Vale D. Maria White Porto</v>
          </cell>
          <cell r="X1" t="str">
            <v>NV Vale D. Maria Ruby Porto</v>
          </cell>
          <cell r="Z1" t="str">
            <v>NV Vale D. Maria 20 Year Tawny Porto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30" sqref="L30"/>
    </sheetView>
  </sheetViews>
  <sheetFormatPr defaultRowHeight="15"/>
  <cols>
    <col min="1" max="1" width="31.42578125" customWidth="1"/>
    <col min="2" max="2" width="14" customWidth="1"/>
    <col min="3" max="3" width="13" customWidth="1"/>
    <col min="4" max="4" width="14.42578125" customWidth="1"/>
    <col min="5" max="5" width="12.85546875" customWidth="1"/>
    <col min="6" max="6" width="14.7109375" customWidth="1"/>
    <col min="7" max="7" width="14.28515625" customWidth="1"/>
    <col min="8" max="8" width="14.42578125" customWidth="1"/>
    <col min="9" max="9" width="12.7109375" customWidth="1"/>
    <col min="10" max="10" width="13.140625" customWidth="1"/>
    <col min="11" max="11" width="13.7109375" customWidth="1"/>
    <col min="12" max="12" width="12.5703125" customWidth="1"/>
    <col min="13" max="13" width="13.28515625" customWidth="1"/>
    <col min="14" max="16" width="0" hidden="1" customWidth="1"/>
  </cols>
  <sheetData>
    <row r="1" spans="1:16" ht="31.15" customHeight="1">
      <c r="B1" s="45" t="s">
        <v>120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6" ht="102.75" customHeight="1">
      <c r="B2" s="44" t="str">
        <f>[1]WineInfo!D1</f>
        <v>2015 Castello D'Alba Reserva Douro White</v>
      </c>
      <c r="C2" s="43" t="str">
        <f>[1]WineInfo!F1</f>
        <v>2015 Beyra Reserva Vinho Branco</v>
      </c>
      <c r="D2" s="43" t="str">
        <f>[1]WineInfo!H1</f>
        <v>2014 Dona Maria Amantis Reserva Viognier</v>
      </c>
      <c r="E2" s="43" t="str">
        <f>[1]WineInfo!J1</f>
        <v>2013 Beyra Reserva Tinto Red</v>
      </c>
      <c r="F2" s="43" t="str">
        <f>[1]WineInfo!L1</f>
        <v>2015 Quinta Do Gradil Red</v>
      </c>
      <c r="G2" s="43" t="str">
        <f>[1]WineInfo!N1</f>
        <v>2013 Dona Maria Amantis Reserva Red</v>
      </c>
      <c r="H2" s="43" t="str">
        <f>[1]WineInfo!P1</f>
        <v>2014 Castello D'Alba Vinhas Velhas Grande Reserva Red</v>
      </c>
      <c r="I2" s="43" t="str">
        <f>[1]WineInfo!R1</f>
        <v>2012 Dona Maria Grande Reserva Red</v>
      </c>
      <c r="J2" s="43" t="str">
        <f>[1]WineInfo!T1</f>
        <v>2013 Quinta Vale D. Maria Douro Red</v>
      </c>
      <c r="K2" s="43" t="str">
        <f>[1]WineInfo!V1</f>
        <v>NV Vale D. Maria White Porto</v>
      </c>
      <c r="L2" s="43" t="str">
        <f>[1]WineInfo!X1</f>
        <v>NV Vale D. Maria Ruby Porto</v>
      </c>
      <c r="M2" s="43" t="str">
        <f>[1]WineInfo!Z1</f>
        <v>NV Vale D. Maria 20 Year Tawny Porto</v>
      </c>
      <c r="N2" s="42"/>
      <c r="O2" s="41"/>
      <c r="P2" s="41"/>
    </row>
    <row r="3" spans="1:16">
      <c r="A3" s="36" t="s">
        <v>119</v>
      </c>
      <c r="B3" s="40">
        <v>1</v>
      </c>
      <c r="C3" s="40">
        <v>2</v>
      </c>
      <c r="D3" s="40">
        <v>3</v>
      </c>
      <c r="E3" s="40">
        <v>4</v>
      </c>
      <c r="F3" s="40">
        <v>5</v>
      </c>
      <c r="G3" s="40">
        <v>6</v>
      </c>
      <c r="H3" s="40">
        <v>7</v>
      </c>
      <c r="I3" s="40">
        <v>8</v>
      </c>
      <c r="J3" s="39">
        <v>9</v>
      </c>
      <c r="K3" s="38">
        <v>10</v>
      </c>
      <c r="L3" s="38">
        <v>11</v>
      </c>
      <c r="M3" s="38">
        <v>12</v>
      </c>
      <c r="N3" s="37" t="s">
        <v>118</v>
      </c>
      <c r="O3" s="37" t="s">
        <v>117</v>
      </c>
      <c r="P3" s="37" t="s">
        <v>116</v>
      </c>
    </row>
    <row r="4" spans="1:16">
      <c r="A4" s="36"/>
      <c r="B4" s="35"/>
      <c r="C4" s="35"/>
      <c r="D4" s="35"/>
      <c r="E4" s="35"/>
      <c r="F4" s="35"/>
      <c r="G4" s="35"/>
      <c r="H4" s="35"/>
      <c r="I4" s="35"/>
      <c r="J4" s="34"/>
      <c r="K4" s="33"/>
      <c r="L4" s="33"/>
      <c r="M4" s="33"/>
      <c r="N4" s="32"/>
      <c r="O4" s="32"/>
      <c r="P4" s="32"/>
    </row>
    <row r="5" spans="1:16">
      <c r="A5" s="31" t="s">
        <v>115</v>
      </c>
      <c r="B5" s="21">
        <f>(([1]Scores!$A5*[1]Scores!D5)+([1]Scores!$A6*[1]Scores!D6))/([1]Scores!$A5+[1]Scores!$A6)</f>
        <v>14.756521739130434</v>
      </c>
      <c r="C5" s="21"/>
      <c r="D5" s="21">
        <f>(([1]Scores!$A5*[1]Scores!F5)+([1]Scores!$A6*[1]Scores!F6))/([1]Scores!$A5+[1]Scores!$A6)</f>
        <v>14.130434782608695</v>
      </c>
      <c r="E5" s="21">
        <f>(([1]Scores!$A5*[1]Scores!G5)+([1]Scores!$A6*[1]Scores!G6))/([1]Scores!$A5+[1]Scores!$A6)</f>
        <v>16.243478260869566</v>
      </c>
      <c r="F5" s="21">
        <f>(([1]Scores!$A5*[1]Scores!H5)+([1]Scores!$A6*[1]Scores!H6))/([1]Scores!$A5+[1]Scores!$A6)</f>
        <v>17.286956521739132</v>
      </c>
      <c r="G5" s="21">
        <f>(([1]Scores!$A5*[1]Scores!I5)+([1]Scores!$A6*[1]Scores!I6))/([1]Scores!$A5+[1]Scores!$A6)</f>
        <v>15.817391304347826</v>
      </c>
      <c r="H5" s="21"/>
      <c r="I5" s="21"/>
      <c r="J5" s="21"/>
      <c r="K5" s="21"/>
      <c r="L5" s="21">
        <f>(([1]Scores!$A5*[1]Scores!N5)+([1]Scores!$A6*[1]Scores!N6))/([1]Scores!$A5+[1]Scores!$A6)</f>
        <v>15.634782608695653</v>
      </c>
      <c r="M5" s="21"/>
      <c r="N5">
        <v>5</v>
      </c>
      <c r="O5">
        <v>4</v>
      </c>
      <c r="P5">
        <v>6</v>
      </c>
    </row>
    <row r="6" spans="1:16" hidden="1">
      <c r="A6" s="19" t="s">
        <v>114</v>
      </c>
      <c r="B6" s="21" t="str">
        <f>IF([1]Scores!D8=0,"",[1]Scores!D8)</f>
        <v/>
      </c>
      <c r="C6" s="21" t="str">
        <f>IF([1]Scores!E8=0,"",[1]Scores!E8)</f>
        <v/>
      </c>
      <c r="D6" s="21" t="str">
        <f>IF([1]Scores!F8=0,"",[1]Scores!F8)</f>
        <v/>
      </c>
      <c r="E6" s="21" t="str">
        <f>IF([1]Scores!G8=0,"",[1]Scores!G8)</f>
        <v/>
      </c>
      <c r="F6" s="21" t="str">
        <f>IF([1]Scores!H8=0,"",[1]Scores!H8)</f>
        <v/>
      </c>
      <c r="G6" s="21" t="str">
        <f>IF([1]Scores!I8=0,"",[1]Scores!I8)</f>
        <v/>
      </c>
      <c r="H6" s="21" t="str">
        <f>IF([1]Scores!J8=0,"",[1]Scores!J8)</f>
        <v/>
      </c>
      <c r="I6" s="21" t="str">
        <f>IF([1]Scores!K8=0,"",[1]Scores!K8)</f>
        <v/>
      </c>
      <c r="J6" s="21" t="str">
        <f>IF([1]Scores!L8=0,"",[1]Scores!L8)</f>
        <v/>
      </c>
      <c r="K6" s="21" t="str">
        <f>IF([1]Scores!M8=0,"",[1]Scores!M8)</f>
        <v/>
      </c>
      <c r="L6" s="21" t="str">
        <f>IF([1]Scores!N8=0,"",[1]Scores!N8)</f>
        <v/>
      </c>
      <c r="M6" s="21" t="str">
        <f>IF([1]Scores!O8=0,"",[1]Scores!O8)</f>
        <v/>
      </c>
    </row>
    <row r="7" spans="1:16">
      <c r="A7" s="19" t="s">
        <v>113</v>
      </c>
      <c r="B7" s="21">
        <f>IF([1]Scores!D7=0,"",[1]Scores!D7)</f>
        <v>14</v>
      </c>
      <c r="C7" s="21">
        <f>IF([1]Scores!E7=0,"",[1]Scores!E7)</f>
        <v>11.6</v>
      </c>
      <c r="D7" s="21">
        <f>IF([1]Scores!F7=0,"",[1]Scores!F7)</f>
        <v>11.9</v>
      </c>
      <c r="E7" s="21">
        <f>IF([1]Scores!G7=0,"",[1]Scores!G7)</f>
        <v>14.2</v>
      </c>
      <c r="F7" s="21">
        <f>IF([1]Scores!H7=0,"",[1]Scores!H7)</f>
        <v>14.5</v>
      </c>
      <c r="G7" s="21">
        <f>IF([1]Scores!I7=0,"",[1]Scores!I7)</f>
        <v>15.1</v>
      </c>
      <c r="H7" s="21">
        <f>IF([1]Scores!J7=0,"",[1]Scores!J7)</f>
        <v>15.4</v>
      </c>
      <c r="I7" s="21" t="str">
        <f>IF([1]Scores!K7=0,"",[1]Scores!K7)</f>
        <v/>
      </c>
      <c r="J7" s="21">
        <f>IF([1]Scores!L7=0,"",[1]Scores!L7)</f>
        <v>14.8</v>
      </c>
      <c r="K7" s="21">
        <f>IF([1]Scores!M7=0,"",[1]Scores!M7)</f>
        <v>16.5</v>
      </c>
      <c r="L7" s="21">
        <f>IF([1]Scores!N7=0,"",[1]Scores!N7)</f>
        <v>14</v>
      </c>
      <c r="M7" s="21">
        <f>IF([1]Scores!O7=0,"",[1]Scores!O7)</f>
        <v>17.7</v>
      </c>
      <c r="N7">
        <v>12</v>
      </c>
      <c r="O7">
        <v>10</v>
      </c>
      <c r="P7">
        <v>7</v>
      </c>
    </row>
    <row r="8" spans="1:16">
      <c r="A8" s="19" t="s">
        <v>112</v>
      </c>
      <c r="B8" s="21">
        <f>(([1]Scores!$A9*[1]Scores!D9)+([1]Scores!$A10*[1]Scores!D10))/([1]Scores!$A9+[1]Scores!$A10)</f>
        <v>14.385</v>
      </c>
      <c r="C8" s="21">
        <f>(([1]Scores!$A9*[1]Scores!E9)+([1]Scores!$A10*[1]Scores!E10))/([1]Scores!$A9+[1]Scores!$A10)</f>
        <v>12.935000000000002</v>
      </c>
      <c r="D8" s="21"/>
      <c r="E8" s="21">
        <f>(([1]Scores!$A9*[1]Scores!G9)+([1]Scores!$A10*[1]Scores!G10))/([1]Scores!$A9+[1]Scores!$A10)</f>
        <v>14.194999999999999</v>
      </c>
      <c r="F8" s="21"/>
      <c r="G8" s="21">
        <f>(([1]Scores!$A9*[1]Scores!I9)+([1]Scores!$A10*[1]Scores!I10))/([1]Scores!$A9+[1]Scores!$A10)</f>
        <v>15.885</v>
      </c>
      <c r="H8" s="21"/>
      <c r="I8" s="21"/>
      <c r="J8" s="21"/>
      <c r="K8" s="21">
        <f>(([1]Scores!$A9*[1]Scores!M9)+([1]Scores!$A10*[1]Scores!M10))/([1]Scores!$A9+[1]Scores!$A10)</f>
        <v>15.665000000000001</v>
      </c>
      <c r="L8" s="21">
        <f>(([1]Scores!$A9*[1]Scores!N9)+([1]Scores!$A10*[1]Scores!N10))/([1]Scores!$A9+[1]Scores!$A10)</f>
        <v>15.505000000000001</v>
      </c>
      <c r="M8" s="21"/>
      <c r="N8">
        <v>6</v>
      </c>
      <c r="O8">
        <v>10</v>
      </c>
      <c r="P8">
        <v>11</v>
      </c>
    </row>
    <row r="9" spans="1:16">
      <c r="A9" s="19" t="s">
        <v>111</v>
      </c>
      <c r="B9" s="21">
        <f>IF([1]Scores!D11=0,"",[1]Scores!D11)</f>
        <v>13.5</v>
      </c>
      <c r="C9" s="21">
        <f>IF([1]Scores!E11=0,"",[1]Scores!E11)</f>
        <v>12.1</v>
      </c>
      <c r="D9" s="21">
        <f>IF([1]Scores!F11=0,"",[1]Scores!F11)</f>
        <v>13.9</v>
      </c>
      <c r="E9" s="21">
        <f>IF([1]Scores!G11=0,"",[1]Scores!G11)</f>
        <v>14.4</v>
      </c>
      <c r="F9" s="21">
        <f>IF([1]Scores!H11=0,"",[1]Scores!H11)</f>
        <v>13.5</v>
      </c>
      <c r="G9" s="21" t="str">
        <f>IF([1]Scores!I11=0,"",[1]Scores!I11)</f>
        <v/>
      </c>
      <c r="H9" s="21">
        <f>IF([1]Scores!J11=0,"",[1]Scores!J11)</f>
        <v>15.1</v>
      </c>
      <c r="I9" s="21" t="str">
        <f>IF([1]Scores!K11=0,"",[1]Scores!K11)</f>
        <v/>
      </c>
      <c r="J9" s="21" t="str">
        <f>IF([1]Scores!L11=0,"",[1]Scores!L11)</f>
        <v/>
      </c>
      <c r="K9" s="21">
        <f>IF([1]Scores!M11=0,"",[1]Scores!M11)</f>
        <v>14.3</v>
      </c>
      <c r="L9" s="21">
        <f>IF([1]Scores!N11=0,"",[1]Scores!N11)</f>
        <v>14.9</v>
      </c>
      <c r="M9" s="21" t="str">
        <f>IF([1]Scores!O11=0,"",[1]Scores!O11)</f>
        <v/>
      </c>
      <c r="N9">
        <v>7</v>
      </c>
      <c r="O9">
        <v>11</v>
      </c>
      <c r="P9">
        <v>4</v>
      </c>
    </row>
    <row r="10" spans="1:16" hidden="1">
      <c r="A10" s="30" t="s">
        <v>110</v>
      </c>
      <c r="B10" s="21"/>
      <c r="C10" s="21" t="str">
        <f>IF([1]Scores!E12=0,"",[1]Scores!E12)</f>
        <v/>
      </c>
      <c r="D10" s="21" t="str">
        <f>IF([1]Scores!F12=0,"",[1]Scores!F12)</f>
        <v/>
      </c>
      <c r="E10" s="21"/>
      <c r="F10" s="21" t="str">
        <f>IF([1]Scores!H12=0,"",[1]Scores!H12)</f>
        <v/>
      </c>
      <c r="G10" s="21"/>
      <c r="H10" s="21"/>
      <c r="I10" s="21"/>
      <c r="J10" s="21" t="str">
        <f>IF([1]Scores!L12=0,"",[1]Scores!L12)</f>
        <v/>
      </c>
      <c r="K10" s="21" t="str">
        <f>IF([1]Scores!M12=0,"",[1]Scores!M12)</f>
        <v/>
      </c>
      <c r="L10" s="21" t="str">
        <f>IF([1]Scores!N12=0,"",[1]Scores!N12)</f>
        <v/>
      </c>
      <c r="M10" s="21" t="str">
        <f>IF([1]Scores!O12=0,"",[1]Scores!O12)</f>
        <v/>
      </c>
    </row>
    <row r="11" spans="1:16" hidden="1">
      <c r="A11" s="29" t="s">
        <v>109</v>
      </c>
      <c r="B11" s="21"/>
      <c r="C11" s="21" t="str">
        <f>IF([1]Scores!E13=0,"",[1]Scores!E13)</f>
        <v/>
      </c>
      <c r="D11" s="21" t="str">
        <f>IF([1]Scores!F13=0,"",[1]Scores!F13)</f>
        <v/>
      </c>
      <c r="E11" s="21"/>
      <c r="F11" s="21" t="str">
        <f>IF([1]Scores!H13=0,"",[1]Scores!H13)</f>
        <v/>
      </c>
      <c r="G11" s="21"/>
      <c r="H11" s="21"/>
      <c r="I11" s="21"/>
      <c r="J11" s="21" t="str">
        <f>IF([1]Scores!L13=0,"",[1]Scores!L13)</f>
        <v/>
      </c>
      <c r="K11" s="21" t="str">
        <f>IF([1]Scores!M13=0,"",[1]Scores!M13)</f>
        <v/>
      </c>
      <c r="L11" s="21" t="str">
        <f>IF([1]Scores!N13=0,"",[1]Scores!N13)</f>
        <v/>
      </c>
      <c r="M11" s="21" t="str">
        <f>IF([1]Scores!O13=0,"",[1]Scores!O13)</f>
        <v/>
      </c>
    </row>
    <row r="12" spans="1:16">
      <c r="A12" s="27" t="s">
        <v>108</v>
      </c>
      <c r="B12" s="21"/>
      <c r="C12" s="21">
        <f>(([1]Scores!$A15*[1]Scores!E15)+([1]Scores!$A16*[1]Scores!E16))/([1]Scores!$A15+[1]Scores!$A16)</f>
        <v>13.291999999999998</v>
      </c>
      <c r="D12" s="21">
        <f>(([1]Scores!$A15*[1]Scores!F15)+([1]Scores!$A16*[1]Scores!F16))/([1]Scores!$A15+[1]Scores!$A16)</f>
        <v>12.944000000000001</v>
      </c>
      <c r="E12" s="21"/>
      <c r="F12" s="21">
        <f>(([1]Scores!$A15*[1]Scores!H15)+([1]Scores!$A16*[1]Scores!H16))/([1]Scores!$A15+[1]Scores!$A16)</f>
        <v>14.424000000000001</v>
      </c>
      <c r="G12" s="21"/>
      <c r="H12" s="21"/>
      <c r="I12" s="21"/>
      <c r="J12" s="21">
        <f>(([1]Scores!$A15*[1]Scores!L15)+([1]Scores!$A16*[1]Scores!L16))/([1]Scores!$A15+[1]Scores!$A16)</f>
        <v>16.788</v>
      </c>
      <c r="K12" s="21">
        <f>(([1]Scores!$A15*[1]Scores!M15)+([1]Scores!$A16*[1]Scores!M16))/([1]Scores!$A15+[1]Scores!$A16)</f>
        <v>15.655999999999999</v>
      </c>
      <c r="L12" s="21">
        <f>(([1]Scores!$A15*[1]Scores!N15)+([1]Scores!$A16*[1]Scores!N16))/([1]Scores!$A15+[1]Scores!$A16)</f>
        <v>16.016000000000002</v>
      </c>
      <c r="M12" s="21"/>
      <c r="N12">
        <v>9</v>
      </c>
      <c r="O12">
        <v>11</v>
      </c>
      <c r="P12">
        <v>19</v>
      </c>
    </row>
    <row r="13" spans="1:16">
      <c r="A13" s="26" t="s">
        <v>107</v>
      </c>
      <c r="B13" s="21">
        <f>(([1]Scores!$A17*[1]Scores!D17)+([1]Scores!$A18*[1]Scores!D18))/([1]Scores!$A17+[1]Scores!$A18)</f>
        <v>13.87777777777778</v>
      </c>
      <c r="C13" s="21">
        <f>(([1]Scores!$A17*[1]Scores!E17)+([1]Scores!$A18*[1]Scores!E18))/([1]Scores!$A17+[1]Scores!$A18)</f>
        <v>13.833333333333334</v>
      </c>
      <c r="D13" s="21">
        <f>(([1]Scores!$A17*[1]Scores!F17)+([1]Scores!$A18*[1]Scores!F18))/([1]Scores!$A17+[1]Scores!$A18)</f>
        <v>15.611111111111111</v>
      </c>
      <c r="E13" s="21">
        <f>(([1]Scores!$A17*[1]Scores!G17)+([1]Scores!$A18*[1]Scores!G18))/([1]Scores!$A17+[1]Scores!$A18)</f>
        <v>14.755555555555555</v>
      </c>
      <c r="F13" s="21">
        <f>(([1]Scores!$A17*[1]Scores!H17)+([1]Scores!$A18*[1]Scores!H18))/([1]Scores!$A17+[1]Scores!$A18)</f>
        <v>15.544444444444446</v>
      </c>
      <c r="G13" s="21">
        <f>(([1]Scores!$A17*[1]Scores!I17)+([1]Scores!$A18*[1]Scores!I18))/([1]Scores!$A17+[1]Scores!$A18)</f>
        <v>16.5</v>
      </c>
      <c r="H13" s="21"/>
      <c r="I13" s="21"/>
      <c r="J13" s="21"/>
      <c r="K13" s="21"/>
      <c r="L13" s="21"/>
      <c r="M13" s="21"/>
      <c r="N13">
        <v>6</v>
      </c>
      <c r="O13">
        <v>10</v>
      </c>
      <c r="P13">
        <v>3</v>
      </c>
    </row>
    <row r="14" spans="1:16">
      <c r="A14" s="27" t="s">
        <v>106</v>
      </c>
      <c r="B14" s="21">
        <f>(([1]Scores!$A19*[1]Scores!D19)+([1]Scores!$A20*[1]Scores!D20))/([1]Scores!$A19+[1]Scores!$A20)</f>
        <v>13.5</v>
      </c>
      <c r="C14" s="21">
        <f>(([1]Scores!$A19*[1]Scores!E19)+([1]Scores!$A20*[1]Scores!E20))/([1]Scores!$A19+[1]Scores!$A20)</f>
        <v>12.166666666666666</v>
      </c>
      <c r="D14" s="21"/>
      <c r="E14" s="21">
        <f>(([1]Scores!$A19*[1]Scores!G19)+([1]Scores!$A20*[1]Scores!G20))/([1]Scores!$A19+[1]Scores!$A20)</f>
        <v>13.428571428571429</v>
      </c>
      <c r="F14" s="21">
        <f>(([1]Scores!$A19*[1]Scores!H19)+([1]Scores!$A20*[1]Scores!H20))/([1]Scores!$A19+[1]Scores!$A20)</f>
        <v>14.476190476190476</v>
      </c>
      <c r="G14" s="21"/>
      <c r="H14" s="21">
        <f>(([1]Scores!$A19*[1]Scores!J19)+([1]Scores!$A20*[1]Scores!J20))/([1]Scores!$A19+[1]Scores!$A20)</f>
        <v>14.595238095238095</v>
      </c>
      <c r="I14" s="21"/>
      <c r="J14" s="21">
        <f>(([1]Scores!$A19*[1]Scores!L19)+([1]Scores!$A20*[1]Scores!L20))/([1]Scores!$A19+[1]Scores!$A20)</f>
        <v>15.928571428571429</v>
      </c>
      <c r="K14" s="21"/>
      <c r="L14" s="21"/>
      <c r="M14" s="21">
        <f>(([1]Scores!$A19*[1]Scores!O19)+([1]Scores!$A20*[1]Scores!O20))/([1]Scores!$A19+[1]Scores!$A20)</f>
        <v>18.11904761904762</v>
      </c>
      <c r="N14">
        <v>12</v>
      </c>
      <c r="O14">
        <v>9</v>
      </c>
      <c r="P14">
        <v>7</v>
      </c>
    </row>
    <row r="15" spans="1:16">
      <c r="A15" s="27" t="s">
        <v>105</v>
      </c>
      <c r="B15" s="21">
        <f>(([1]Scores!$A21*[1]Scores!D21)+([1]Scores!$A22*[1]Scores!D22))/([1]Scores!$A21+[1]Scores!$A22)</f>
        <v>13.887500000000001</v>
      </c>
      <c r="C15" s="21">
        <f>(([1]Scores!$A21*[1]Scores!E21)+([1]Scores!$A22*[1]Scores!E22))/([1]Scores!$A21+[1]Scores!$A22)</f>
        <v>11.012500000000001</v>
      </c>
      <c r="D15" s="21">
        <f>(([1]Scores!$A21*[1]Scores!F21)+([1]Scores!$A22*[1]Scores!F22))/([1]Scores!$A21+[1]Scores!$A22)</f>
        <v>12.450000000000001</v>
      </c>
      <c r="E15" s="21">
        <f>(([1]Scores!$A21*[1]Scores!G21)+([1]Scores!$A22*[1]Scores!G22))/([1]Scores!$A21+[1]Scores!$A22)</f>
        <v>13.86875</v>
      </c>
      <c r="F15" s="21"/>
      <c r="G15" s="21"/>
      <c r="H15" s="21">
        <f>(([1]Scores!$A21*[1]Scores!J21)+([1]Scores!$A22*[1]Scores!J22))/([1]Scores!$A21+[1]Scores!$A22)</f>
        <v>13.80625</v>
      </c>
      <c r="I15" s="21">
        <f>(([1]Scores!$A21*[1]Scores!K21)+([1]Scores!$A22*[1]Scores!K22))/([1]Scores!$A21+[1]Scores!$A22)</f>
        <v>15.2875</v>
      </c>
      <c r="J15" s="21">
        <f>(([1]Scores!$A21*[1]Scores!L21)+([1]Scores!$A22*[1]Scores!L22))/([1]Scores!$A21+[1]Scores!$A22)</f>
        <v>15.109375</v>
      </c>
      <c r="K15" s="21">
        <f>(([1]Scores!$A21*[1]Scores!M21)+([1]Scores!$A22*[1]Scores!M22))/([1]Scores!$A21+[1]Scores!$A22)</f>
        <v>15.565624999999999</v>
      </c>
      <c r="L15" s="21">
        <f>(([1]Scores!$A21*[1]Scores!N21)+([1]Scores!$A22*[1]Scores!N22))/([1]Scores!$A21+[1]Scores!$A22)</f>
        <v>15.321875</v>
      </c>
      <c r="M15" s="21">
        <f>(([1]Scores!$A21*[1]Scores!O21)+([1]Scores!$A22*[1]Scores!O22))/([1]Scores!$A21+[1]Scores!$A22)</f>
        <v>15.965625000000001</v>
      </c>
      <c r="N15">
        <v>12</v>
      </c>
      <c r="O15">
        <v>10</v>
      </c>
      <c r="P15">
        <v>8</v>
      </c>
    </row>
    <row r="16" spans="1:16">
      <c r="A16" s="27" t="s">
        <v>104</v>
      </c>
      <c r="B16" s="21">
        <f>(([1]Scores!$A23*[1]Scores!D23)+([1]Scores!$A24*[1]Scores!D24))/([1]Scores!$A23+[1]Scores!$A24)</f>
        <v>14.20508474576271</v>
      </c>
      <c r="C16" s="21">
        <f>(([1]Scores!$A23*[1]Scores!E23)+([1]Scores!$A24*[1]Scores!E24))/([1]Scores!$A23+[1]Scores!$A24)</f>
        <v>13.155932203389831</v>
      </c>
      <c r="D16" s="21">
        <f>(([1]Scores!$A23*[1]Scores!F23)+([1]Scores!$A24*[1]Scores!F24))/([1]Scores!$A23+[1]Scores!$A24)</f>
        <v>14.244067796610171</v>
      </c>
      <c r="E16" s="21"/>
      <c r="F16" s="21">
        <f>(([1]Scores!$A23*[1]Scores!H23)+([1]Scores!$A24*[1]Scores!H24))/([1]Scores!$A23+[1]Scores!$A24)</f>
        <v>15.438983050847456</v>
      </c>
      <c r="G16" s="21">
        <f>(([1]Scores!$A23*[1]Scores!I23)+([1]Scores!$A24*[1]Scores!I24))/([1]Scores!$A23+[1]Scores!$A24)</f>
        <v>16.8</v>
      </c>
      <c r="H16" s="21">
        <f>(([1]Scores!$A23*[1]Scores!J23)+([1]Scores!$A24*[1]Scores!J24))/([1]Scores!$A23+[1]Scores!$A24)</f>
        <v>16.8</v>
      </c>
      <c r="I16" s="21"/>
      <c r="J16" s="21"/>
      <c r="K16" s="21"/>
      <c r="L16" s="21"/>
      <c r="M16" s="21"/>
      <c r="N16">
        <v>6</v>
      </c>
      <c r="O16">
        <v>7</v>
      </c>
      <c r="P16">
        <v>5</v>
      </c>
    </row>
    <row r="17" spans="1:16">
      <c r="A17" s="27" t="s">
        <v>103</v>
      </c>
      <c r="B17" s="21" t="str">
        <f>IF([1]Scores!D25=0,"",[1]Scores!D25)</f>
        <v/>
      </c>
      <c r="C17" s="21">
        <f>IF([1]Scores!E25=0,"",[1]Scores!E25)</f>
        <v>12.4</v>
      </c>
      <c r="D17" s="21">
        <f>IF([1]Scores!F25=0,"",[1]Scores!F25)</f>
        <v>12.1</v>
      </c>
      <c r="E17" s="21" t="str">
        <f>IF([1]Scores!G25=0,"",[1]Scores!G25)</f>
        <v/>
      </c>
      <c r="F17" s="21">
        <f>IF([1]Scores!H25=0,"",[1]Scores!H25)</f>
        <v>12.8</v>
      </c>
      <c r="G17" s="21">
        <f>IF([1]Scores!I25=0,"",[1]Scores!I25)</f>
        <v>13.6</v>
      </c>
      <c r="H17" s="21">
        <f>IF([1]Scores!J25=0,"",[1]Scores!J25)</f>
        <v>13.5</v>
      </c>
      <c r="I17" s="21" t="str">
        <f>IF([1]Scores!K25=0,"",[1]Scores!K25)</f>
        <v/>
      </c>
      <c r="J17" s="21" t="str">
        <f>IF([1]Scores!L25=0,"",[1]Scores!L25)</f>
        <v/>
      </c>
      <c r="K17" s="21">
        <f>IF([1]Scores!M25=0,"",[1]Scores!M25)</f>
        <v>14.9</v>
      </c>
      <c r="L17" s="21" t="str">
        <f>IF([1]Scores!N25=0,"",[1]Scores!N25)</f>
        <v/>
      </c>
      <c r="M17" s="21" t="str">
        <f>IF([1]Scores!O25=0,"",[1]Scores!O25)</f>
        <v/>
      </c>
      <c r="N17">
        <v>10</v>
      </c>
      <c r="O17">
        <v>6</v>
      </c>
      <c r="P17">
        <v>7</v>
      </c>
    </row>
    <row r="18" spans="1:16" hidden="1">
      <c r="A18" s="27" t="s">
        <v>102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6">
      <c r="A19" s="27" t="s">
        <v>101</v>
      </c>
      <c r="B19" s="21" t="str">
        <f>IF([1]Scores!D29=0,"",[1]Scores!D29)</f>
        <v/>
      </c>
      <c r="C19" s="21">
        <f>(([1]Scores!$A28*[1]Scores!E28)+([1]Scores!$A29*[1]Scores!E29))/([1]Scores!$A28+[1]Scores!$A29)</f>
        <v>14.569999999999999</v>
      </c>
      <c r="D19" s="21"/>
      <c r="E19" s="21">
        <f>(([1]Scores!$A28*[1]Scores!G28)+([1]Scores!$A29*[1]Scores!G29))/([1]Scores!$A28+[1]Scores!$A29)</f>
        <v>15.855</v>
      </c>
      <c r="F19" s="21">
        <f>(([1]Scores!$A28*[1]Scores!H28)+([1]Scores!$A29*[1]Scores!H29))/([1]Scores!$A28+[1]Scores!$A29)</f>
        <v>15.194999999999999</v>
      </c>
      <c r="G19" s="21"/>
      <c r="H19" s="21">
        <f>(([1]Scores!$A28*[1]Scores!J28)+([1]Scores!$A29*[1]Scores!J29))/([1]Scores!$A28+[1]Scores!$A29)</f>
        <v>14.38</v>
      </c>
      <c r="I19" s="21"/>
      <c r="J19" s="21"/>
      <c r="K19" s="21">
        <f>(([1]Scores!$A28*[1]Scores!M28)+([1]Scores!$A29*[1]Scores!M29))/([1]Scores!$A28+[1]Scores!$A29)</f>
        <v>13.915000000000001</v>
      </c>
      <c r="L19" s="21">
        <f>(([1]Scores!$A28*[1]Scores!N28)+([1]Scores!$A29*[1]Scores!N29))/([1]Scores!$A28+[1]Scores!$A29)</f>
        <v>16.38</v>
      </c>
      <c r="M19" s="21">
        <f>(([1]Scores!$A28*[1]Scores!O28)+([1]Scores!$A29*[1]Scores!O29))/([1]Scores!$A28+[1]Scores!$A29)</f>
        <v>16.095000000000002</v>
      </c>
      <c r="N19">
        <v>11</v>
      </c>
      <c r="O19">
        <v>12</v>
      </c>
      <c r="P19">
        <v>4</v>
      </c>
    </row>
    <row r="20" spans="1:16" hidden="1">
      <c r="A20" s="27" t="s">
        <v>100</v>
      </c>
      <c r="B20" s="21" t="str">
        <f>IF([1]Scores!D30=0,"",[1]Scores!D30)</f>
        <v/>
      </c>
      <c r="C20" s="21" t="str">
        <f>IF([1]Scores!E30=0,"",[1]Scores!E30)</f>
        <v/>
      </c>
      <c r="D20" s="21" t="str">
        <f>IF([1]Scores!F30=0,"",[1]Scores!F30)</f>
        <v/>
      </c>
      <c r="E20" s="21" t="str">
        <f>IF([1]Scores!G30=0,"",[1]Scores!G30)</f>
        <v/>
      </c>
      <c r="F20" s="21" t="str">
        <f>IF([1]Scores!H30=0,"",[1]Scores!H30)</f>
        <v/>
      </c>
      <c r="G20" s="21" t="str">
        <f>IF([1]Scores!I30=0,"",[1]Scores!I30)</f>
        <v/>
      </c>
      <c r="H20" s="21" t="str">
        <f>IF([1]Scores!J30=0,"",[1]Scores!J30)</f>
        <v/>
      </c>
      <c r="I20" s="21" t="str">
        <f>IF([1]Scores!K30=0,"",[1]Scores!K30)</f>
        <v/>
      </c>
      <c r="J20" s="21" t="str">
        <f>IF([1]Scores!L30=0,"",[1]Scores!L30)</f>
        <v/>
      </c>
      <c r="K20" s="21" t="str">
        <f>IF([1]Scores!M30=0,"",[1]Scores!M30)</f>
        <v/>
      </c>
      <c r="L20" s="21" t="str">
        <f>IF([1]Scores!N30=0,"",[1]Scores!N30)</f>
        <v/>
      </c>
      <c r="M20" s="21" t="str">
        <f>IF([1]Scores!O30=0,"",[1]Scores!O30)</f>
        <v/>
      </c>
    </row>
    <row r="21" spans="1:16" hidden="1">
      <c r="A21" s="27" t="s">
        <v>99</v>
      </c>
      <c r="B21" s="21" t="str">
        <f>IF([1]Scores!D31=0,"",[1]Scores!D31)</f>
        <v/>
      </c>
      <c r="C21" s="21" t="str">
        <f>IF([1]Scores!E31=0,"",[1]Scores!E31)</f>
        <v/>
      </c>
      <c r="D21" s="21" t="str">
        <f>IF([1]Scores!F31=0,"",[1]Scores!F31)</f>
        <v/>
      </c>
      <c r="E21" s="21" t="str">
        <f>IF([1]Scores!G31=0,"",[1]Scores!G31)</f>
        <v/>
      </c>
      <c r="F21" s="21" t="str">
        <f>IF([1]Scores!H31=0,"",[1]Scores!H31)</f>
        <v/>
      </c>
      <c r="G21" s="21" t="str">
        <f>IF([1]Scores!I31=0,"",[1]Scores!I31)</f>
        <v/>
      </c>
      <c r="H21" s="21" t="str">
        <f>IF([1]Scores!J31=0,"",[1]Scores!J31)</f>
        <v/>
      </c>
      <c r="I21" s="21" t="str">
        <f>IF([1]Scores!K31=0,"",[1]Scores!K31)</f>
        <v/>
      </c>
      <c r="J21" s="21" t="str">
        <f>IF([1]Scores!L31=0,"",[1]Scores!L31)</f>
        <v/>
      </c>
      <c r="K21" s="21" t="str">
        <f>IF([1]Scores!M31=0,"",[1]Scores!M31)</f>
        <v/>
      </c>
      <c r="L21" s="21" t="str">
        <f>IF([1]Scores!N31=0,"",[1]Scores!N31)</f>
        <v/>
      </c>
      <c r="M21" s="21" t="str">
        <f>IF([1]Scores!O31=0,"",[1]Scores!O31)</f>
        <v/>
      </c>
    </row>
    <row r="22" spans="1:16" hidden="1">
      <c r="A22" s="27" t="s">
        <v>98</v>
      </c>
      <c r="B22" s="21" t="str">
        <f>IF([1]Scores!D32=0,"",[1]Scores!D32)</f>
        <v/>
      </c>
      <c r="C22" s="21" t="str">
        <f>IF([1]Scores!E32=0,"",[1]Scores!E32)</f>
        <v/>
      </c>
      <c r="D22" s="21" t="str">
        <f>IF([1]Scores!F32=0,"",[1]Scores!F32)</f>
        <v/>
      </c>
      <c r="E22" s="21" t="str">
        <f>IF([1]Scores!G32=0,"",[1]Scores!G32)</f>
        <v/>
      </c>
      <c r="F22" s="21" t="str">
        <f>IF([1]Scores!H32=0,"",[1]Scores!H32)</f>
        <v/>
      </c>
      <c r="G22" s="21" t="str">
        <f>IF([1]Scores!I32=0,"",[1]Scores!I32)</f>
        <v/>
      </c>
      <c r="H22" s="21" t="str">
        <f>IF([1]Scores!J32=0,"",[1]Scores!J32)</f>
        <v/>
      </c>
      <c r="I22" s="21" t="str">
        <f>IF([1]Scores!K32=0,"",[1]Scores!K32)</f>
        <v/>
      </c>
      <c r="J22" s="21" t="str">
        <f>IF([1]Scores!L32=0,"",[1]Scores!L32)</f>
        <v/>
      </c>
      <c r="K22" s="21" t="str">
        <f>IF([1]Scores!M32=0,"",[1]Scores!M32)</f>
        <v/>
      </c>
      <c r="L22" s="21" t="str">
        <f>IF([1]Scores!N32=0,"",[1]Scores!N32)</f>
        <v/>
      </c>
      <c r="M22" s="21" t="str">
        <f>IF([1]Scores!O32=0,"",[1]Scores!O32)</f>
        <v/>
      </c>
    </row>
    <row r="23" spans="1:16" hidden="1">
      <c r="A23" s="27" t="s">
        <v>97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6" hidden="1">
      <c r="A24" s="27" t="s">
        <v>96</v>
      </c>
      <c r="B24" s="21" t="str">
        <f>IF([1]Scores!D35=0,"",[1]Scores!D35)</f>
        <v/>
      </c>
      <c r="C24" s="21" t="str">
        <f>IF([1]Scores!E35=0,"",[1]Scores!E35)</f>
        <v/>
      </c>
      <c r="D24" s="21" t="str">
        <f>IF([1]Scores!F35=0,"",[1]Scores!F35)</f>
        <v/>
      </c>
      <c r="E24" s="21" t="str">
        <f>IF([1]Scores!G35=0,"",[1]Scores!G35)</f>
        <v/>
      </c>
      <c r="F24" s="21" t="str">
        <f>IF([1]Scores!H35=0,"",[1]Scores!H35)</f>
        <v/>
      </c>
      <c r="G24" s="21" t="str">
        <f>IF([1]Scores!I35=0,"",[1]Scores!I35)</f>
        <v/>
      </c>
      <c r="H24" s="21" t="str">
        <f>IF([1]Scores!J35=0,"",[1]Scores!J35)</f>
        <v/>
      </c>
      <c r="I24" s="21" t="str">
        <f>IF([1]Scores!K35=0,"",[1]Scores!K35)</f>
        <v/>
      </c>
      <c r="J24" s="21" t="str">
        <f>IF([1]Scores!L35=0,"",[1]Scores!L35)</f>
        <v/>
      </c>
      <c r="K24" s="21" t="str">
        <f>IF([1]Scores!M35=0,"",[1]Scores!M35)</f>
        <v/>
      </c>
      <c r="L24" s="21" t="str">
        <f>IF([1]Scores!N35=0,"",[1]Scores!N35)</f>
        <v/>
      </c>
      <c r="M24" s="21" t="str">
        <f>IF([1]Scores!O35=0,"",[1]Scores!O35)</f>
        <v/>
      </c>
    </row>
    <row r="25" spans="1:16">
      <c r="A25" s="27" t="s">
        <v>95</v>
      </c>
      <c r="B25" s="21" t="str">
        <f>IF([1]Scores!D36=0,"",[1]Scores!D36)</f>
        <v/>
      </c>
      <c r="C25" s="21">
        <f>IF([1]Scores!E36=0,"",[1]Scores!E36)</f>
        <v>14.8</v>
      </c>
      <c r="D25" s="21" t="str">
        <f>IF([1]Scores!F36=0,"",[1]Scores!F36)</f>
        <v/>
      </c>
      <c r="E25" s="21" t="str">
        <f>IF([1]Scores!G36=0,"",[1]Scores!G36)</f>
        <v/>
      </c>
      <c r="F25" s="21">
        <f>IF([1]Scores!H36=0,"",[1]Scores!H36)</f>
        <v>15.1</v>
      </c>
      <c r="G25" s="21">
        <f>IF([1]Scores!I36=0,"",[1]Scores!I36)</f>
        <v>16.399999999999999</v>
      </c>
      <c r="H25" s="21">
        <f>IF([1]Scores!J36=0,"",[1]Scores!J36)</f>
        <v>15.5</v>
      </c>
      <c r="I25" s="21" t="str">
        <f>IF([1]Scores!K36=0,"",[1]Scores!K36)</f>
        <v/>
      </c>
      <c r="J25" s="21">
        <f>IF([1]Scores!L36=0,"",[1]Scores!L36)</f>
        <v>16.3</v>
      </c>
      <c r="K25" s="21" t="str">
        <f>IF([1]Scores!M36=0,"",[1]Scores!M36)</f>
        <v/>
      </c>
      <c r="L25" s="21">
        <f>IF([1]Scores!N36=0,"",[1]Scores!N36)</f>
        <v>16</v>
      </c>
      <c r="M25" s="21" t="str">
        <f>IF([1]Scores!O36=0,"",[1]Scores!O36)</f>
        <v/>
      </c>
      <c r="N25">
        <v>6</v>
      </c>
      <c r="O25">
        <v>9</v>
      </c>
      <c r="P25">
        <v>11</v>
      </c>
    </row>
    <row r="26" spans="1:16">
      <c r="A26" s="27" t="s">
        <v>94</v>
      </c>
      <c r="B26" s="21" t="str">
        <f>IF([1]Scores!D38=0,"",[1]Scores!D38)</f>
        <v/>
      </c>
      <c r="C26" s="21">
        <f>IF([1]Scores!E38=0,"",[1]Scores!E38)</f>
        <v>12.7</v>
      </c>
      <c r="D26" s="21" t="str">
        <f>IF([1]Scores!F38=0,"",[1]Scores!F38)</f>
        <v/>
      </c>
      <c r="E26" s="21">
        <f>IF([1]Scores!G38=0,"",[1]Scores!G38)</f>
        <v>14.3</v>
      </c>
      <c r="F26" s="21" t="str">
        <f>IF([1]Scores!H38=0,"",[1]Scores!H38)</f>
        <v/>
      </c>
      <c r="G26" s="21">
        <f>IF([1]Scores!I38=0,"",[1]Scores!I38)</f>
        <v>16.399999999999999</v>
      </c>
      <c r="H26" s="21">
        <f>IF([1]Scores!J38=0,"",[1]Scores!J38)</f>
        <v>16.2</v>
      </c>
      <c r="I26" s="21">
        <f>IF([1]Scores!K38=0,"",[1]Scores!K38)</f>
        <v>15.5</v>
      </c>
      <c r="J26" s="21" t="str">
        <f>IF([1]Scores!L38=0,"",[1]Scores!L38)</f>
        <v/>
      </c>
      <c r="K26" s="21" t="str">
        <f>IF([1]Scores!M38=0,"",[1]Scores!M38)</f>
        <v/>
      </c>
      <c r="L26" s="21">
        <f>IF([1]Scores!N38=0,"",[1]Scores!N38)</f>
        <v>17</v>
      </c>
      <c r="M26" s="21">
        <f>IF([1]Scores!O38=0,"",[1]Scores!O38)</f>
        <v>18.600000000000001</v>
      </c>
      <c r="N26">
        <v>12</v>
      </c>
      <c r="O26">
        <v>11</v>
      </c>
      <c r="P26">
        <v>6</v>
      </c>
    </row>
    <row r="27" spans="1:16" hidden="1">
      <c r="A27" s="27" t="s">
        <v>93</v>
      </c>
      <c r="B27" s="21" t="str">
        <f>IF([1]Scores!D39=0,"",[1]Scores!D39)</f>
        <v/>
      </c>
      <c r="C27" s="21" t="str">
        <f>IF([1]Scores!E39=0,"",[1]Scores!E39)</f>
        <v/>
      </c>
      <c r="D27" s="21" t="str">
        <f>IF([1]Scores!F39=0,"",[1]Scores!F39)</f>
        <v/>
      </c>
      <c r="E27" s="21" t="str">
        <f>IF([1]Scores!G39=0,"",[1]Scores!G39)</f>
        <v/>
      </c>
      <c r="F27" s="21" t="str">
        <f>IF([1]Scores!H39=0,"",[1]Scores!H39)</f>
        <v/>
      </c>
      <c r="G27" s="21" t="str">
        <f>IF([1]Scores!I39=0,"",[1]Scores!I39)</f>
        <v/>
      </c>
      <c r="H27" s="21" t="str">
        <f>IF([1]Scores!J39=0,"",[1]Scores!J39)</f>
        <v/>
      </c>
      <c r="I27" s="21" t="str">
        <f>IF([1]Scores!K39=0,"",[1]Scores!K39)</f>
        <v/>
      </c>
      <c r="J27" s="21" t="str">
        <f>IF([1]Scores!L39=0,"",[1]Scores!L39)</f>
        <v/>
      </c>
      <c r="K27" s="21" t="str">
        <f>IF([1]Scores!M39=0,"",[1]Scores!M39)</f>
        <v/>
      </c>
      <c r="L27" s="21" t="str">
        <f>IF([1]Scores!N39=0,"",[1]Scores!N39)</f>
        <v/>
      </c>
      <c r="M27" s="21" t="str">
        <f>IF([1]Scores!O39=0,"",[1]Scores!O39)</f>
        <v/>
      </c>
    </row>
    <row r="28" spans="1:16" hidden="1">
      <c r="A28" s="27" t="s">
        <v>92</v>
      </c>
      <c r="B28" s="21" t="str">
        <f>IF([1]Scores!D41=0,"",[1]Scores!D41)</f>
        <v/>
      </c>
      <c r="C28" s="21" t="str">
        <f>IF([1]Scores!E41=0,"",[1]Scores!E41)</f>
        <v/>
      </c>
      <c r="D28" s="21" t="str">
        <f>IF([1]Scores!F41=0,"",[1]Scores!F41)</f>
        <v/>
      </c>
      <c r="E28" s="21" t="str">
        <f>IF([1]Scores!G41=0,"",[1]Scores!G41)</f>
        <v/>
      </c>
      <c r="F28" s="21" t="str">
        <f>IF([1]Scores!H41=0,"",[1]Scores!H41)</f>
        <v/>
      </c>
      <c r="G28" s="21" t="str">
        <f>IF([1]Scores!I41=0,"",[1]Scores!I41)</f>
        <v/>
      </c>
      <c r="H28" s="21" t="str">
        <f>IF([1]Scores!J41=0,"",[1]Scores!J41)</f>
        <v/>
      </c>
      <c r="I28" s="21" t="str">
        <f>IF([1]Scores!K41=0,"",[1]Scores!K41)</f>
        <v/>
      </c>
      <c r="J28" s="21" t="str">
        <f>IF([1]Scores!L41=0,"",[1]Scores!L41)</f>
        <v/>
      </c>
      <c r="K28" s="21" t="str">
        <f>IF([1]Scores!M41=0,"",[1]Scores!M41)</f>
        <v/>
      </c>
      <c r="L28" s="21" t="str">
        <f>IF([1]Scores!N41=0,"",[1]Scores!N41)</f>
        <v/>
      </c>
      <c r="M28" s="21" t="str">
        <f>IF([1]Scores!O41=0,"",[1]Scores!O41)</f>
        <v/>
      </c>
    </row>
    <row r="29" spans="1:16" hidden="1">
      <c r="A29" s="27" t="s">
        <v>91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6">
      <c r="A30" s="27" t="s">
        <v>90</v>
      </c>
      <c r="B30" s="21">
        <f>(([1]Scores!$A44*[1]Scores!D44)+([1]Scores!$A45*[1]Scores!D45))/([1]Scores!$A44+[1]Scores!$A45)</f>
        <v>14.685714285714285</v>
      </c>
      <c r="C30" s="21">
        <f>(([1]Scores!$A44*[1]Scores!E44)+([1]Scores!$A45*[1]Scores!E45))/([1]Scores!$A44+[1]Scores!$A45)</f>
        <v>14.221428571428572</v>
      </c>
      <c r="D30" s="21"/>
      <c r="E30" s="21"/>
      <c r="F30" s="21"/>
      <c r="G30" s="21"/>
      <c r="H30" s="21">
        <f>(([1]Scores!$A44*[1]Scores!J44)+([1]Scores!$A45*[1]Scores!J45))/([1]Scores!$A44+[1]Scores!$A45)</f>
        <v>15.964285714285714</v>
      </c>
      <c r="I30" s="21">
        <f>(([1]Scores!$A44*[1]Scores!K44)+([1]Scores!$A45*[1]Scores!K45))/([1]Scores!$A44+[1]Scores!$A45)</f>
        <v>15.885714285714286</v>
      </c>
      <c r="J30" s="21">
        <f>(([1]Scores!$A44*[1]Scores!L44)+([1]Scores!$A45*[1]Scores!L45))/([1]Scores!$A44+[1]Scores!$A45)</f>
        <v>16.335714285714285</v>
      </c>
      <c r="K30" s="21">
        <f>(([1]Scores!$A44*[1]Scores!M44)+([1]Scores!$A45*[1]Scores!M45))/([1]Scores!$A44+[1]Scores!$A45)</f>
        <v>14.342857142857142</v>
      </c>
      <c r="L30" s="21">
        <f>(([1]Scores!$A44*[1]Scores!N44)+([1]Scores!$A45*[1]Scores!N45))/([1]Scores!$A44+[1]Scores!$A45)</f>
        <v>17.857142857142858</v>
      </c>
      <c r="M30" s="21">
        <f>(([1]Scores!$A44*[1]Scores!O44)+([1]Scores!$A45*[1]Scores!O45))/([1]Scores!$A44+[1]Scores!$A45)</f>
        <v>17.314285714285713</v>
      </c>
      <c r="N30">
        <v>11</v>
      </c>
      <c r="O30">
        <v>12</v>
      </c>
      <c r="P30">
        <v>9</v>
      </c>
    </row>
    <row r="31" spans="1:16">
      <c r="A31" s="27" t="s">
        <v>89</v>
      </c>
      <c r="B31" s="21"/>
      <c r="C31" s="21">
        <f>(([1]Scores!$A46*[1]Scores!E46)+([1]Scores!$A47*[1]Scores!E47))/([1]Scores!$A46+[1]Scores!$A47)</f>
        <v>12.128571428571428</v>
      </c>
      <c r="D31" s="21">
        <f>(([1]Scores!$A46*[1]Scores!F46)+([1]Scores!$A47*[1]Scores!F47))/([1]Scores!$A46+[1]Scores!$A47)</f>
        <v>12.671428571428569</v>
      </c>
      <c r="E31" s="21">
        <f>(([1]Scores!$A46*[1]Scores!G46)+([1]Scores!$A47*[1]Scores!G47))/([1]Scores!$A46+[1]Scores!$A47)</f>
        <v>15.157142857142858</v>
      </c>
      <c r="F31" s="21">
        <f>(([1]Scores!$A46*[1]Scores!H46)+([1]Scores!$A47*[1]Scores!H47))/([1]Scores!$A46+[1]Scores!$A47)</f>
        <v>14.285714285714286</v>
      </c>
      <c r="G31" s="21">
        <f>(([1]Scores!$A46*[1]Scores!I46)+([1]Scores!$A47*[1]Scores!I47))/([1]Scores!$A46+[1]Scores!$A47)</f>
        <v>15.457142857142856</v>
      </c>
      <c r="H31" s="21">
        <f>(([1]Scores!$A46*[1]Scores!J46)+([1]Scores!$A47*[1]Scores!J47))/([1]Scores!$A46+[1]Scores!$A47)</f>
        <v>14.828571428571431</v>
      </c>
      <c r="I31" s="21"/>
      <c r="J31" s="21"/>
      <c r="K31" s="21">
        <f>(([1]Scores!$A46*[1]Scores!M46)+([1]Scores!$A47*[1]Scores!M47))/([1]Scores!$A46+[1]Scores!$A47)</f>
        <v>16.071428571428573</v>
      </c>
      <c r="L31" s="21">
        <f>(([1]Scores!$A46*[1]Scores!N46)+([1]Scores!$A47*[1]Scores!N47))/([1]Scores!$A46+[1]Scores!$A47)</f>
        <v>15.257142857142856</v>
      </c>
      <c r="M31" s="21"/>
      <c r="N31">
        <v>10</v>
      </c>
      <c r="O31">
        <v>6</v>
      </c>
      <c r="P31">
        <v>11</v>
      </c>
    </row>
    <row r="32" spans="1:16">
      <c r="A32" s="27" t="s">
        <v>88</v>
      </c>
      <c r="B32" s="21"/>
      <c r="C32" s="21" t="str">
        <f>IF([1]Scores!E48=0,"",[1]Scores!E48)</f>
        <v/>
      </c>
      <c r="D32" s="21" t="str">
        <f>IF([1]Scores!F48=0,"",[1]Scores!F48)</f>
        <v/>
      </c>
      <c r="E32" s="21">
        <f>IF([1]Scores!G48=0,"",[1]Scores!G48)</f>
        <v>14.6</v>
      </c>
      <c r="F32" s="21">
        <f>IF([1]Scores!H48=0,"",[1]Scores!H48)</f>
        <v>14.3</v>
      </c>
      <c r="G32" s="21" t="str">
        <f>IF([1]Scores!I48=0,"",[1]Scores!I48)</f>
        <v/>
      </c>
      <c r="H32" s="21" t="str">
        <f>IF([1]Scores!J48=0,"",[1]Scores!J48)</f>
        <v/>
      </c>
      <c r="I32" s="21">
        <f>IF([1]Scores!K48=0,"",[1]Scores!K48)</f>
        <v>15.2</v>
      </c>
      <c r="J32" s="21">
        <f>IF([1]Scores!L48=0,"",[1]Scores!L48)</f>
        <v>14.6</v>
      </c>
      <c r="K32" s="21">
        <f>IF([1]Scores!M48=0,"",[1]Scores!M48)</f>
        <v>17.600000000000001</v>
      </c>
      <c r="L32" s="21" t="str">
        <f>IF([1]Scores!N48=0,"",[1]Scores!N48)</f>
        <v/>
      </c>
      <c r="M32" s="21">
        <f>IF([1]Scores!O48=0,"",[1]Scores!O48)</f>
        <v>18.3</v>
      </c>
      <c r="N32">
        <v>12</v>
      </c>
      <c r="O32">
        <v>10</v>
      </c>
      <c r="P32">
        <v>8</v>
      </c>
    </row>
    <row r="33" spans="1:16">
      <c r="A33" s="27" t="s">
        <v>87</v>
      </c>
      <c r="B33" s="21"/>
      <c r="C33" s="21">
        <f>IF([1]Scores!E49=0,"",[1]Scores!E49)</f>
        <v>16.5</v>
      </c>
      <c r="D33" s="21">
        <f>IF([1]Scores!F49=0,"",[1]Scores!F49)</f>
        <v>15.4</v>
      </c>
      <c r="E33" s="21">
        <f>IF([1]Scores!G49=0,"",[1]Scores!G49)</f>
        <v>17.5</v>
      </c>
      <c r="F33" s="21" t="str">
        <f>IF([1]Scores!H49=0,"",[1]Scores!H49)</f>
        <v/>
      </c>
      <c r="G33" s="21" t="str">
        <f>IF([1]Scores!I49=0,"",[1]Scores!I49)</f>
        <v/>
      </c>
      <c r="H33" s="21">
        <f>IF([1]Scores!J49=0,"",[1]Scores!J49)</f>
        <v>16.600000000000001</v>
      </c>
      <c r="I33" s="21" t="str">
        <f>IF([1]Scores!K49=0,"",[1]Scores!K49)</f>
        <v/>
      </c>
      <c r="J33" s="21" t="str">
        <f>IF([1]Scores!L49=0,"",[1]Scores!L49)</f>
        <v/>
      </c>
      <c r="K33" s="21">
        <f>IF([1]Scores!M49=0,"",[1]Scores!M49)</f>
        <v>17.7</v>
      </c>
      <c r="L33" s="21">
        <f>IF([1]Scores!N49=0,"",[1]Scores!N49)</f>
        <v>17.100000000000001</v>
      </c>
      <c r="M33" s="21" t="str">
        <f>IF([1]Scores!O49=0,"",[1]Scores!O49)</f>
        <v/>
      </c>
      <c r="N33">
        <v>10</v>
      </c>
      <c r="O33">
        <v>4</v>
      </c>
      <c r="P33">
        <v>11</v>
      </c>
    </row>
    <row r="34" spans="1:16">
      <c r="A34" s="27" t="s">
        <v>86</v>
      </c>
      <c r="B34" s="21">
        <f>(([1]Scores!$A50*[1]Scores!D50)+([1]Scores!$A51*[1]Scores!D51))/([1]Scores!$A50+[1]Scores!$A51)</f>
        <v>14.716666666666667</v>
      </c>
      <c r="C34" s="21">
        <f>(([1]Scores!$A50*[1]Scores!E50)+([1]Scores!$A51*[1]Scores!E51))/([1]Scores!$A50+[1]Scores!$A51)</f>
        <v>14.549999999999999</v>
      </c>
      <c r="D34" s="21">
        <f>(([1]Scores!$A50*[1]Scores!F50)+([1]Scores!$A51*[1]Scores!F51))/([1]Scores!$A50+[1]Scores!$A51)</f>
        <v>14.883333333333333</v>
      </c>
      <c r="E34" s="21">
        <f>(([1]Scores!$A50*[1]Scores!G50)+([1]Scores!$A51*[1]Scores!G51))/([1]Scores!$A50+[1]Scores!$A51)</f>
        <v>15.633333333333333</v>
      </c>
      <c r="F34" s="21">
        <f>(([1]Scores!$A50*[1]Scores!H50)+([1]Scores!$A51*[1]Scores!H51))/([1]Scores!$A50+[1]Scores!$A51)</f>
        <v>15.549999999999999</v>
      </c>
      <c r="G34" s="21">
        <f>(([1]Scores!$A50*[1]Scores!I50)+([1]Scores!$A51*[1]Scores!I51))/([1]Scores!$A50+[1]Scores!$A51)</f>
        <v>14.799999999999999</v>
      </c>
      <c r="H34" s="21">
        <f>(([1]Scores!$A50*[1]Scores!J50)+([1]Scores!$A51*[1]Scores!J51))/([1]Scores!$A50+[1]Scores!$A51)</f>
        <v>15.049999999999999</v>
      </c>
      <c r="I34" s="21">
        <f>(([1]Scores!$A50*[1]Scores!K50)+([1]Scores!$A51*[1]Scores!K51))/([1]Scores!$A50+[1]Scores!$A51)</f>
        <v>15.966666666666667</v>
      </c>
      <c r="J34" s="21">
        <f>(([1]Scores!$A50*[1]Scores!L50)+([1]Scores!$A51*[1]Scores!L51))/([1]Scores!$A50+[1]Scores!$A51)</f>
        <v>15.166666666666666</v>
      </c>
      <c r="K34" s="21">
        <f>(([1]Scores!$A50*[1]Scores!M50)+([1]Scores!$A51*[1]Scores!M51))/([1]Scores!$A50+[1]Scores!$A51)</f>
        <v>15.216666666666667</v>
      </c>
      <c r="L34" s="21">
        <f>(([1]Scores!$A50*[1]Scores!N50)+([1]Scores!$A51*[1]Scores!N51))/([1]Scores!$A50+[1]Scores!$A51)</f>
        <v>16.166666666666668</v>
      </c>
      <c r="M34" s="21">
        <f>(([1]Scores!$A50*[1]Scores!O50)+([1]Scores!$A51*[1]Scores!O51))/([1]Scores!$A50+[1]Scores!$A51)</f>
        <v>15.549999999999999</v>
      </c>
      <c r="N34">
        <v>11</v>
      </c>
      <c r="O34">
        <v>8</v>
      </c>
      <c r="P34">
        <v>4</v>
      </c>
    </row>
    <row r="35" spans="1:16">
      <c r="A35" s="27" t="s">
        <v>85</v>
      </c>
      <c r="B35" s="21">
        <f>IF([1]Scores!D52=0,"",[1]Scores!D52)</f>
        <v>15.3</v>
      </c>
      <c r="C35" s="21">
        <f>IF([1]Scores!E52=0,"",[1]Scores!E52)</f>
        <v>16.100000000000001</v>
      </c>
      <c r="D35" s="21">
        <f>IF([1]Scores!F52=0,"",[1]Scores!F52)</f>
        <v>17.7</v>
      </c>
      <c r="E35" s="21" t="str">
        <f>IF([1]Scores!G52=0,"",[1]Scores!G52)</f>
        <v/>
      </c>
      <c r="F35" s="21">
        <f>IF([1]Scores!H52=0,"",[1]Scores!H52)</f>
        <v>16.7</v>
      </c>
      <c r="G35" s="21">
        <f>IF([1]Scores!I52=0,"",[1]Scores!I52)</f>
        <v>18.100000000000001</v>
      </c>
      <c r="H35" s="21">
        <f>IF([1]Scores!J52=0,"",[1]Scores!J52)</f>
        <v>17.5</v>
      </c>
      <c r="I35" s="21" t="str">
        <f>IF([1]Scores!K52=0,"",[1]Scores!K52)</f>
        <v/>
      </c>
      <c r="J35" s="21" t="str">
        <f>IF([1]Scores!L52=0,"",[1]Scores!L52)</f>
        <v/>
      </c>
      <c r="K35" s="21">
        <f>IF([1]Scores!M52=0,"",[1]Scores!M52)</f>
        <v>17.2</v>
      </c>
      <c r="L35" s="21">
        <f>IF([1]Scores!N52=0,"",[1]Scores!N52)</f>
        <v>17.3</v>
      </c>
      <c r="M35" s="21">
        <f>IF([1]Scores!O52=0,"",[1]Scores!O52)</f>
        <v>18.2</v>
      </c>
      <c r="N35">
        <v>12</v>
      </c>
      <c r="O35">
        <v>6</v>
      </c>
      <c r="P35">
        <v>3</v>
      </c>
    </row>
    <row r="36" spans="1:16">
      <c r="A36" s="27" t="s">
        <v>84</v>
      </c>
      <c r="B36" s="21">
        <f>(([1]Scores!$A53*[1]Scores!D53)+([1]Scores!$A54*[1]Scores!D54))/([1]Scores!$A53+[1]Scores!$A54)</f>
        <v>14.029032258064516</v>
      </c>
      <c r="C36" s="21">
        <f>(([1]Scores!$A53*[1]Scores!E53)+([1]Scores!$A54*[1]Scores!E54))/([1]Scores!$A53+[1]Scores!$A54)</f>
        <v>13.180645161290323</v>
      </c>
      <c r="D36" s="21"/>
      <c r="E36" s="21"/>
      <c r="F36" s="21"/>
      <c r="G36" s="21"/>
      <c r="H36" s="21">
        <f>(([1]Scores!$A53*[1]Scores!J53)+([1]Scores!$A54*[1]Scores!J54))/([1]Scores!$A53+[1]Scores!$A54)</f>
        <v>15.303225806451612</v>
      </c>
      <c r="I36" s="21"/>
      <c r="J36" s="21">
        <f>(([1]Scores!$A53*[1]Scores!L53)+([1]Scores!$A54*[1]Scores!L54))/([1]Scores!$A53+[1]Scores!$A54)</f>
        <v>15.993548387096775</v>
      </c>
      <c r="K36" s="21">
        <f>(([1]Scores!$A53*[1]Scores!M53)+([1]Scores!$A54*[1]Scores!M54))/([1]Scores!$A53+[1]Scores!$A54)</f>
        <v>15.277419354838708</v>
      </c>
      <c r="L36" s="21">
        <f>(([1]Scores!$A53*[1]Scores!N53)+([1]Scores!$A54*[1]Scores!N54))/([1]Scores!$A53+[1]Scores!$A54)</f>
        <v>15.180645161290323</v>
      </c>
      <c r="M36" s="21">
        <f>(([1]Scores!$A53*[1]Scores!O53)+([1]Scores!$A54*[1]Scores!O54))/([1]Scores!$A53+[1]Scores!$A54)</f>
        <v>16.490322580645159</v>
      </c>
      <c r="N36">
        <v>12</v>
      </c>
      <c r="O36">
        <v>9</v>
      </c>
      <c r="P36">
        <v>7</v>
      </c>
    </row>
    <row r="37" spans="1:16">
      <c r="A37" s="27" t="s">
        <v>83</v>
      </c>
      <c r="B37" s="21">
        <f>IF([1]Scores!D55=0,"",[1]Scores!D55)</f>
        <v>14.6</v>
      </c>
      <c r="C37" s="21">
        <f>IF([1]Scores!E55=0,"",[1]Scores!E55)</f>
        <v>13.4</v>
      </c>
      <c r="D37" s="21">
        <f>IF([1]Scores!F55=0,"",[1]Scores!F55)</f>
        <v>14.7</v>
      </c>
      <c r="E37" s="21">
        <f>IF([1]Scores!G55=0,"",[1]Scores!G55)</f>
        <v>15.8</v>
      </c>
      <c r="F37" s="21">
        <f>IF([1]Scores!H55=0,"",[1]Scores!H55)</f>
        <v>15.1</v>
      </c>
      <c r="G37" s="21">
        <f>IF([1]Scores!I55=0,"",[1]Scores!I55)</f>
        <v>16.8</v>
      </c>
      <c r="H37" s="21">
        <f>IF([1]Scores!J55=0,"",[1]Scores!J55)</f>
        <v>16.3</v>
      </c>
      <c r="I37" s="21" t="str">
        <f>IF([1]Scores!K55=0,"",[1]Scores!K55)</f>
        <v/>
      </c>
      <c r="J37" s="21">
        <f>IF([1]Scores!L55=0,"",[1]Scores!L55)</f>
        <v>16.7</v>
      </c>
      <c r="K37" s="21">
        <f>IF([1]Scores!M55=0,"",[1]Scores!M55)</f>
        <v>17.2</v>
      </c>
      <c r="L37" s="21">
        <f>IF([1]Scores!N55=0,"",[1]Scores!N55)</f>
        <v>17.600000000000001</v>
      </c>
      <c r="M37" s="21">
        <f>IF([1]Scores!O55=0,"",[1]Scores!O55)</f>
        <v>17.600000000000001</v>
      </c>
      <c r="N37">
        <v>11</v>
      </c>
      <c r="O37">
        <v>12</v>
      </c>
      <c r="P37">
        <v>10</v>
      </c>
    </row>
    <row r="38" spans="1:16">
      <c r="A38" s="27" t="s">
        <v>82</v>
      </c>
      <c r="B38" s="21">
        <f>IF([1]Scores!D56=0,"",[1]Scores!D56)</f>
        <v>11.2</v>
      </c>
      <c r="C38" s="21" t="str">
        <f>IF([1]Scores!E56=0,"",[1]Scores!E56)</f>
        <v/>
      </c>
      <c r="D38" s="21" t="str">
        <f>IF([1]Scores!F56=0,"",[1]Scores!F56)</f>
        <v/>
      </c>
      <c r="E38" s="21">
        <f>IF([1]Scores!G56=0,"",[1]Scores!G56)</f>
        <v>13.1</v>
      </c>
      <c r="F38" s="21" t="str">
        <f>IF([1]Scores!H56=0,"",[1]Scores!H56)</f>
        <v/>
      </c>
      <c r="G38" s="21">
        <f>IF([1]Scores!I56=0,"",[1]Scores!I56)</f>
        <v>13.1</v>
      </c>
      <c r="H38" s="21">
        <f>IF([1]Scores!J56=0,"",[1]Scores!J56)</f>
        <v>11.4</v>
      </c>
      <c r="I38" s="21" t="str">
        <f>IF([1]Scores!K56=0,"",[1]Scores!K56)</f>
        <v/>
      </c>
      <c r="J38" s="21">
        <f>IF([1]Scores!L56=0,"",[1]Scores!L56)</f>
        <v>12.6</v>
      </c>
      <c r="K38" s="21" t="str">
        <f>IF([1]Scores!M56=0,"",[1]Scores!M56)</f>
        <v/>
      </c>
      <c r="L38" s="21" t="str">
        <f>IF([1]Scores!N56=0,"",[1]Scores!N56)</f>
        <v/>
      </c>
      <c r="M38" s="21">
        <f>IF([1]Scores!O56=0,"",[1]Scores!O56)</f>
        <v>16</v>
      </c>
      <c r="N38">
        <v>12</v>
      </c>
      <c r="O38">
        <v>4</v>
      </c>
      <c r="P38">
        <v>6</v>
      </c>
    </row>
    <row r="39" spans="1:16" hidden="1">
      <c r="A39" s="27" t="s">
        <v>81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6" hidden="1">
      <c r="A40" s="27" t="s">
        <v>80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6">
      <c r="A41" s="27" t="s">
        <v>79</v>
      </c>
      <c r="B41" s="21">
        <f>IF([1]Scores!D60=0,"",[1]Scores!D60)</f>
        <v>14.7</v>
      </c>
      <c r="C41" s="21" t="str">
        <f>IF([1]Scores!E60=0,"",[1]Scores!E60)</f>
        <v/>
      </c>
      <c r="D41" s="21">
        <f>IF([1]Scores!F60=0,"",[1]Scores!F60)</f>
        <v>14.7</v>
      </c>
      <c r="E41" s="21">
        <f>IF([1]Scores!G60=0,"",[1]Scores!G60)</f>
        <v>15</v>
      </c>
      <c r="F41" s="21" t="str">
        <f>IF([1]Scores!H60=0,"",[1]Scores!H60)</f>
        <v/>
      </c>
      <c r="G41" s="21" t="str">
        <f>IF([1]Scores!I60=0,"",[1]Scores!I60)</f>
        <v/>
      </c>
      <c r="H41" s="21">
        <f>IF([1]Scores!J60=0,"",[1]Scores!J60)</f>
        <v>15.8</v>
      </c>
      <c r="I41" s="21" t="str">
        <f>IF([1]Scores!K60=0,"",[1]Scores!K60)</f>
        <v/>
      </c>
      <c r="J41" s="21" t="str">
        <f>IF([1]Scores!L60=0,"",[1]Scores!L60)</f>
        <v/>
      </c>
      <c r="K41" s="21" t="str">
        <f>IF([1]Scores!M60=0,"",[1]Scores!M60)</f>
        <v/>
      </c>
      <c r="L41" s="21">
        <f>IF([1]Scores!N60=0,"",[1]Scores!N60)</f>
        <v>15.6</v>
      </c>
      <c r="M41" s="21">
        <f>IF([1]Scores!O60=0,"",[1]Scores!O60)</f>
        <v>16.3</v>
      </c>
      <c r="N41">
        <v>12</v>
      </c>
      <c r="O41">
        <v>7</v>
      </c>
      <c r="P41">
        <v>11</v>
      </c>
    </row>
    <row r="42" spans="1:16" hidden="1">
      <c r="A42" s="28" t="s">
        <v>78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6">
      <c r="A43" s="27" t="s">
        <v>77</v>
      </c>
      <c r="B43" s="21"/>
      <c r="C43" s="21">
        <f>(([1]Scores!$A62*[1]Scores!E62)+([1]Scores!$A63*[1]Scores!E63))/([1]Scores!$A62+[1]Scores!$A63)</f>
        <v>15.518181818181819</v>
      </c>
      <c r="D43" s="21">
        <f>(([1]Scores!$A62*[1]Scores!F62)+([1]Scores!$A63*[1]Scores!F63))/([1]Scores!$A62+[1]Scores!$A63)</f>
        <v>15.890909090909092</v>
      </c>
      <c r="E43" s="21">
        <f>(([1]Scores!$A62*[1]Scores!G62)+([1]Scores!$A63*[1]Scores!G63))/([1]Scores!$A62+[1]Scores!$A63)</f>
        <v>15.218181818181817</v>
      </c>
      <c r="F43" s="21">
        <f>(([1]Scores!$A62*[1]Scores!H62)+([1]Scores!$A63*[1]Scores!H63))/([1]Scores!$A62+[1]Scores!$A63)</f>
        <v>15.309090909090907</v>
      </c>
      <c r="G43" s="21">
        <f>(([1]Scores!$A62*[1]Scores!I62)+([1]Scores!$A63*[1]Scores!I63))/([1]Scores!$A62+[1]Scores!$A63)</f>
        <v>17.490909090909092</v>
      </c>
      <c r="H43" s="21">
        <f>(([1]Scores!$A62*[1]Scores!J62)+([1]Scores!$A63*[1]Scores!J63))/([1]Scores!$A62+[1]Scores!$A63)</f>
        <v>15.727272727272727</v>
      </c>
      <c r="I43" s="21"/>
      <c r="J43" s="21"/>
      <c r="K43" s="21">
        <f>(([1]Scores!$A62*[1]Scores!M62)+([1]Scores!$A63*[1]Scores!M63))/([1]Scores!$A62+[1]Scores!$A63)</f>
        <v>16.827272727272728</v>
      </c>
      <c r="L43" s="21">
        <f>(([1]Scores!$A62*[1]Scores!N62)+([1]Scores!$A63*[1]Scores!N63))/([1]Scores!$A62+[1]Scores!$A63)</f>
        <v>17.2</v>
      </c>
      <c r="M43" s="21"/>
      <c r="N43">
        <v>6</v>
      </c>
      <c r="O43">
        <v>11</v>
      </c>
      <c r="P43">
        <v>10</v>
      </c>
    </row>
    <row r="44" spans="1:16" ht="15.75" customHeight="1">
      <c r="A44" s="26" t="s">
        <v>76</v>
      </c>
      <c r="B44" s="21">
        <f>IF([1]Scores!D64=0,"",[1]Scores!D64)</f>
        <v>13.1</v>
      </c>
      <c r="C44" s="21">
        <f>IF([1]Scores!E64=0,"",[1]Scores!E64)</f>
        <v>13.2</v>
      </c>
      <c r="D44" s="21">
        <f>IF([1]Scores!F64=0,"",[1]Scores!F64)</f>
        <v>12.2</v>
      </c>
      <c r="E44" s="21">
        <f>IF([1]Scores!G64=0,"",[1]Scores!G64)</f>
        <v>13</v>
      </c>
      <c r="F44" s="21">
        <f>IF([1]Scores!H64=0,"",[1]Scores!H64)</f>
        <v>14.7</v>
      </c>
      <c r="G44" s="21">
        <f>IF([1]Scores!I64=0,"",[1]Scores!I64)</f>
        <v>16.100000000000001</v>
      </c>
      <c r="H44" s="21">
        <f>IF([1]Scores!J64=0,"",[1]Scores!J64)</f>
        <v>13.1</v>
      </c>
      <c r="I44" s="21" t="str">
        <f>IF([1]Scores!K64=0,"",[1]Scores!K64)</f>
        <v/>
      </c>
      <c r="J44" s="21" t="str">
        <f>IF([1]Scores!L64=0,"",[1]Scores!L64)</f>
        <v/>
      </c>
      <c r="K44" s="21">
        <f>IF([1]Scores!M64=0,"",[1]Scores!M64)</f>
        <v>14.1</v>
      </c>
      <c r="L44" s="21" t="str">
        <f>IF([1]Scores!N64=0,"",[1]Scores!N64)</f>
        <v/>
      </c>
      <c r="M44" s="21"/>
      <c r="N44">
        <v>6</v>
      </c>
      <c r="O44">
        <v>5</v>
      </c>
      <c r="P44">
        <v>10</v>
      </c>
    </row>
    <row r="45" spans="1:16">
      <c r="A45" s="27" t="s">
        <v>75</v>
      </c>
      <c r="B45" s="21">
        <f>IF([1]Scores!D66=0,"",[1]Scores!D66)</f>
        <v>14.5</v>
      </c>
      <c r="C45" s="21">
        <f>IF([1]Scores!E66=0,"",[1]Scores!E66)</f>
        <v>12.7</v>
      </c>
      <c r="D45" s="21">
        <f>IF([1]Scores!F66=0,"",[1]Scores!F66)</f>
        <v>13.5</v>
      </c>
      <c r="E45" s="21">
        <f>IF([1]Scores!G66=0,"",[1]Scores!G66)</f>
        <v>15.5</v>
      </c>
      <c r="F45" s="21">
        <f>IF([1]Scores!H66=0,"",[1]Scores!H66)</f>
        <v>15</v>
      </c>
      <c r="G45" s="21" t="str">
        <f>IF([1]Scores!I66=0,"",[1]Scores!I66)</f>
        <v/>
      </c>
      <c r="H45" s="21">
        <f>IF([1]Scores!J66=0,"",[1]Scores!J66)</f>
        <v>15.1</v>
      </c>
      <c r="I45" s="21">
        <f>IF([1]Scores!K66=0,"",[1]Scores!K66)</f>
        <v>15.4</v>
      </c>
      <c r="J45" s="21" t="str">
        <f>IF([1]Scores!L66=0,"",[1]Scores!L66)</f>
        <v/>
      </c>
      <c r="K45" s="21" t="str">
        <f>IF([1]Scores!M66=0,"",[1]Scores!M66)</f>
        <v/>
      </c>
      <c r="L45" s="21">
        <f>IF([1]Scores!N66=0,"",[1]Scores!N66)</f>
        <v>15.8</v>
      </c>
      <c r="M45" s="21"/>
      <c r="N45">
        <v>11</v>
      </c>
      <c r="O45">
        <v>4</v>
      </c>
      <c r="P45">
        <v>8</v>
      </c>
    </row>
    <row r="46" spans="1:16">
      <c r="A46" s="26" t="s">
        <v>74</v>
      </c>
      <c r="B46" s="21"/>
      <c r="C46" s="21">
        <f>(([1]Scores!$A67*[1]Scores!E67)+([1]Scores!$A68*[1]Scores!E68))/([1]Scores!$A67+[1]Scores!$A68)</f>
        <v>13.863636363636363</v>
      </c>
      <c r="D46" s="21">
        <f>(([1]Scores!$A67*[1]Scores!F67)+([1]Scores!$A68*[1]Scores!F68))/([1]Scores!$A67+[1]Scores!$A68)</f>
        <v>13.772727272727273</v>
      </c>
      <c r="E46" s="21">
        <f>(([1]Scores!$A67*[1]Scores!G67)+([1]Scores!$A68*[1]Scores!G68))/([1]Scores!$A67+[1]Scores!$A68)</f>
        <v>14.909090909090908</v>
      </c>
      <c r="F46" s="21"/>
      <c r="G46" s="21">
        <f>(([1]Scores!$A67*[1]Scores!I67)+([1]Scores!$A68*[1]Scores!I68))/([1]Scores!$A67+[1]Scores!$A68)</f>
        <v>16.636363636363637</v>
      </c>
      <c r="H46" s="21"/>
      <c r="I46" s="21">
        <f>(([1]Scores!$A67*[1]Scores!K67)+([1]Scores!$A68*[1]Scores!K68))/([1]Scores!$A67+[1]Scores!$A68)</f>
        <v>15.772727272727273</v>
      </c>
      <c r="J46" s="21"/>
      <c r="K46" s="21">
        <f>(([1]Scores!$A67*[1]Scores!M67)+([1]Scores!$A68*[1]Scores!M68))/([1]Scores!$A67+[1]Scores!$A68)</f>
        <v>18.09090909090909</v>
      </c>
      <c r="L46" s="21"/>
      <c r="M46" s="21"/>
      <c r="N46">
        <v>10</v>
      </c>
      <c r="O46">
        <v>6</v>
      </c>
      <c r="P46">
        <v>8</v>
      </c>
    </row>
    <row r="47" spans="1:16">
      <c r="A47" s="27" t="s">
        <v>73</v>
      </c>
      <c r="B47" s="21"/>
      <c r="C47" s="21"/>
      <c r="D47" s="21">
        <f>(([1]Scores!$A69*[1]Scores!F69)+([1]Scores!$A70*[1]Scores!F70))/([1]Scores!$A69+[1]Scores!$A70)</f>
        <v>16.589189189189192</v>
      </c>
      <c r="E47" s="21"/>
      <c r="F47" s="21">
        <f>(([1]Scores!$A69*[1]Scores!H69)+([1]Scores!$A70*[1]Scores!H70))/([1]Scores!$A69+[1]Scores!$A70)</f>
        <v>16.543243243243243</v>
      </c>
      <c r="G47" s="21">
        <f>(([1]Scores!$A69*[1]Scores!I69)+([1]Scores!$A70*[1]Scores!I70))/([1]Scores!$A69+[1]Scores!$A70)</f>
        <v>16.956756756756757</v>
      </c>
      <c r="H47" s="21"/>
      <c r="I47" s="21">
        <f>(([1]Scores!$A69*[1]Scores!K69)+([1]Scores!$A70*[1]Scores!K70))/([1]Scores!$A69+[1]Scores!$A70)</f>
        <v>17.140540540540542</v>
      </c>
      <c r="J47" s="21">
        <f>(([1]Scores!$A69*[1]Scores!L69)+([1]Scores!$A70*[1]Scores!L70))/([1]Scores!$A69+[1]Scores!$A70)</f>
        <v>16.621621621621625</v>
      </c>
      <c r="K47" s="21">
        <f>(([1]Scores!$A69*[1]Scores!M69)+([1]Scores!$A70*[1]Scores!M70))/([1]Scores!$A69+[1]Scores!$A70)</f>
        <v>16.613513513513514</v>
      </c>
      <c r="L47" s="21"/>
      <c r="M47" s="21"/>
      <c r="N47">
        <v>8</v>
      </c>
      <c r="O47">
        <v>6</v>
      </c>
      <c r="P47">
        <v>10</v>
      </c>
    </row>
    <row r="48" spans="1:16">
      <c r="A48" s="27" t="s">
        <v>72</v>
      </c>
      <c r="B48" s="21">
        <f>IF([1]Scores!D71=0,"",[1]Scores!D71)</f>
        <v>15.7</v>
      </c>
      <c r="C48" s="21">
        <f>IF([1]Scores!E71=0,"",[1]Scores!E71)</f>
        <v>15.3</v>
      </c>
      <c r="D48" s="21">
        <f>IF([1]Scores!F71=0,"",[1]Scores!F71)</f>
        <v>16.2</v>
      </c>
      <c r="E48" s="21">
        <f>IF([1]Scores!G71=0,"",[1]Scores!G71)</f>
        <v>16.2</v>
      </c>
      <c r="F48" s="21">
        <f>IF([1]Scores!H71=0,"",[1]Scores!H71)</f>
        <v>16.5</v>
      </c>
      <c r="G48" s="21">
        <f>IF([1]Scores!I71=0,"",[1]Scores!I71)</f>
        <v>18.3</v>
      </c>
      <c r="H48" s="21">
        <f>IF([1]Scores!J71=0,"",[1]Scores!J71)</f>
        <v>17.5</v>
      </c>
      <c r="I48" s="21" t="str">
        <f>IF([1]Scores!K71=0,"",[1]Scores!K71)</f>
        <v/>
      </c>
      <c r="J48" s="21">
        <f>IF([1]Scores!L71=0,"",[1]Scores!L71)</f>
        <v>17.600000000000001</v>
      </c>
      <c r="K48" s="21" t="str">
        <f>IF([1]Scores!M71=0,"",[1]Scores!M71)</f>
        <v/>
      </c>
      <c r="L48" s="21" t="str">
        <f>IF([1]Scores!N71=0,"",[1]Scores!N71)</f>
        <v/>
      </c>
      <c r="M48" s="21"/>
      <c r="N48">
        <v>6</v>
      </c>
      <c r="O48">
        <v>9</v>
      </c>
      <c r="P48">
        <v>7</v>
      </c>
    </row>
    <row r="49" spans="1:16" hidden="1">
      <c r="A49" s="27" t="s">
        <v>71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6">
      <c r="A50" s="27" t="s">
        <v>70</v>
      </c>
      <c r="B50" s="21">
        <f>(([1]Scores!$A73*[1]Scores!D73)+([1]Scores!$A74*[1]Scores!D74))/([1]Scores!$A73+[1]Scores!$A74)</f>
        <v>13.389473684210525</v>
      </c>
      <c r="C50" s="21">
        <f>(([1]Scores!$A73*[1]Scores!E73)+([1]Scores!$A74*[1]Scores!E74))/([1]Scores!$A73+[1]Scores!$A74)</f>
        <v>12.710526315789474</v>
      </c>
      <c r="D50" s="21">
        <f>(([1]Scores!$A73*[1]Scores!F73)+([1]Scores!$A74*[1]Scores!F74))/([1]Scores!$A73+[1]Scores!$A74)</f>
        <v>12.6</v>
      </c>
      <c r="E50" s="21">
        <f>(([1]Scores!$A73*[1]Scores!G73)+([1]Scores!$A74*[1]Scores!G74))/([1]Scores!$A73+[1]Scores!$A74)</f>
        <v>13.299999999999999</v>
      </c>
      <c r="F50" s="21">
        <f>(([1]Scores!$A73*[1]Scores!H73)+([1]Scores!$A74*[1]Scores!H74))/([1]Scores!$A73+[1]Scores!$A74)</f>
        <v>14.836842105263157</v>
      </c>
      <c r="G50" s="21">
        <f>(([1]Scores!$A73*[1]Scores!I73)+([1]Scores!$A74*[1]Scores!I74))/([1]Scores!$A73+[1]Scores!$A74)</f>
        <v>15.299999999999999</v>
      </c>
      <c r="H50" s="21"/>
      <c r="I50" s="21"/>
      <c r="J50" s="21"/>
      <c r="K50" s="21"/>
      <c r="L50" s="21"/>
      <c r="M50" s="21"/>
      <c r="N50">
        <v>6</v>
      </c>
      <c r="O50">
        <v>5</v>
      </c>
      <c r="P50">
        <v>1</v>
      </c>
    </row>
    <row r="51" spans="1:16">
      <c r="A51" s="27" t="s">
        <v>69</v>
      </c>
      <c r="B51" s="21">
        <f>IF([1]Scores!D75=0,"",[1]Scores!D75)</f>
        <v>13.3</v>
      </c>
      <c r="C51" s="21">
        <f>IF([1]Scores!E75=0,"",[1]Scores!E75)</f>
        <v>14.1</v>
      </c>
      <c r="D51" s="21">
        <f>IF([1]Scores!F75=0,"",[1]Scores!F75)</f>
        <v>17.2</v>
      </c>
      <c r="E51" s="21">
        <f>IF([1]Scores!G75=0,"",[1]Scores!G75)</f>
        <v>17.100000000000001</v>
      </c>
      <c r="F51" s="21">
        <f>IF([1]Scores!H75=0,"",[1]Scores!H75)</f>
        <v>15</v>
      </c>
      <c r="G51" s="21" t="str">
        <f>IF([1]Scores!I75=0,"",[1]Scores!I75)</f>
        <v/>
      </c>
      <c r="H51" s="21">
        <f>IF([1]Scores!J75=0,"",[1]Scores!J75)</f>
        <v>16.399999999999999</v>
      </c>
      <c r="I51" s="21">
        <f>IF([1]Scores!K75=0,"",[1]Scores!K75)</f>
        <v>17.600000000000001</v>
      </c>
      <c r="J51" s="21">
        <f>IF([1]Scores!L75=0,"",[1]Scores!L75)</f>
        <v>18</v>
      </c>
      <c r="K51" s="21">
        <f>IF([1]Scores!M75=0,"",[1]Scores!M75)</f>
        <v>15.8</v>
      </c>
      <c r="L51" s="21" t="str">
        <f>IF([1]Scores!N75=0,"",[1]Scores!N75)</f>
        <v/>
      </c>
      <c r="M51" s="21" t="str">
        <f>IF([1]Scores!O75=0,"",[1]Scores!O75)</f>
        <v/>
      </c>
      <c r="N51">
        <v>9</v>
      </c>
      <c r="O51">
        <v>8</v>
      </c>
      <c r="P51">
        <v>3</v>
      </c>
    </row>
    <row r="52" spans="1:16" hidden="1">
      <c r="A52" s="27" t="s">
        <v>68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1:16" hidden="1">
      <c r="A53" s="27" t="s">
        <v>67</v>
      </c>
      <c r="B53" s="21" t="str">
        <f>IF([1]Scores!D77=0,"",[1]Scores!D77)</f>
        <v/>
      </c>
      <c r="C53" s="21" t="str">
        <f>IF([1]Scores!E77=0,"",[1]Scores!E77)</f>
        <v/>
      </c>
      <c r="D53" s="21" t="str">
        <f>IF([1]Scores!F77=0,"",[1]Scores!F77)</f>
        <v/>
      </c>
      <c r="E53" s="21" t="str">
        <f>IF([1]Scores!G77=0,"",[1]Scores!G77)</f>
        <v/>
      </c>
      <c r="F53" s="21" t="str">
        <f>IF([1]Scores!H77=0,"",[1]Scores!H77)</f>
        <v/>
      </c>
      <c r="G53" s="21" t="str">
        <f>IF([1]Scores!I77=0,"",[1]Scores!I77)</f>
        <v/>
      </c>
      <c r="H53" s="21" t="str">
        <f>IF([1]Scores!J77=0,"",[1]Scores!J77)</f>
        <v/>
      </c>
      <c r="I53" s="21" t="str">
        <f>IF([1]Scores!K77=0,"",[1]Scores!K77)</f>
        <v/>
      </c>
      <c r="J53" s="21" t="str">
        <f>IF([1]Scores!L77=0,"",[1]Scores!L77)</f>
        <v/>
      </c>
      <c r="K53" s="21" t="str">
        <f>IF([1]Scores!M77=0,"",[1]Scores!M77)</f>
        <v/>
      </c>
      <c r="L53" s="21" t="str">
        <f>IF([1]Scores!N77=0,"",[1]Scores!N77)</f>
        <v/>
      </c>
      <c r="M53" s="21" t="str">
        <f>IF([1]Scores!O77=0,"",[1]Scores!O77)</f>
        <v/>
      </c>
    </row>
    <row r="54" spans="1:16">
      <c r="A54" s="27" t="s">
        <v>66</v>
      </c>
      <c r="B54" s="21"/>
      <c r="C54" s="21">
        <f>(([1]Scores!$A78*[1]Scores!E78)+([1]Scores!$A79*[1]Scores!E79))/([1]Scores!$A78+[1]Scores!$A79)</f>
        <v>14.707407407407409</v>
      </c>
      <c r="D54" s="21"/>
      <c r="E54" s="21">
        <f>(([1]Scores!$A78*[1]Scores!G78)+([1]Scores!$A79*[1]Scores!G79))/([1]Scores!$A78+[1]Scores!$A79)</f>
        <v>16.74074074074074</v>
      </c>
      <c r="F54" s="21">
        <f>(([1]Scores!$A78*[1]Scores!H78)+([1]Scores!$A79*[1]Scores!H79))/([1]Scores!$A78+[1]Scores!$A79)</f>
        <v>16.74074074074074</v>
      </c>
      <c r="G54" s="21">
        <f>(([1]Scores!$A78*[1]Scores!I78)+([1]Scores!$A79*[1]Scores!I79))/([1]Scores!$A78+[1]Scores!$A79)</f>
        <v>17.503703703703707</v>
      </c>
      <c r="H54" s="21">
        <f>(([1]Scores!$A78*[1]Scores!J78)+([1]Scores!$A79*[1]Scores!J79))/([1]Scores!$A78+[1]Scores!$A79)</f>
        <v>16.485185185185188</v>
      </c>
      <c r="I54" s="21">
        <f>(([1]Scores!$A78*[1]Scores!K78)+([1]Scores!$A79*[1]Scores!K79))/([1]Scores!$A78+[1]Scores!$A79)</f>
        <v>18.333333333333332</v>
      </c>
      <c r="J54" s="21"/>
      <c r="K54" s="21"/>
      <c r="L54" s="21"/>
      <c r="M54" s="21"/>
      <c r="N54">
        <v>8</v>
      </c>
      <c r="O54">
        <v>6</v>
      </c>
      <c r="P54">
        <v>4</v>
      </c>
    </row>
    <row r="55" spans="1:16" hidden="1">
      <c r="A55" s="27" t="s">
        <v>65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6" hidden="1">
      <c r="A56" s="27" t="s">
        <v>64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6">
      <c r="A57" s="27" t="s">
        <v>63</v>
      </c>
      <c r="B57" s="21"/>
      <c r="C57" s="21">
        <f>(([1]Scores!$A83*[1]Scores!E83)+([1]Scores!$A84*[1]Scores!E84))/([1]Scores!$A83+[1]Scores!$A84)</f>
        <v>14.69</v>
      </c>
      <c r="D57" s="21">
        <f>(([1]Scores!$A83*[1]Scores!F83)+([1]Scores!$A84*[1]Scores!F84))/([1]Scores!$A83+[1]Scores!$A84)</f>
        <v>15.940000000000001</v>
      </c>
      <c r="E57" s="21"/>
      <c r="F57" s="21">
        <f>(([1]Scores!$A83*[1]Scores!H83)+([1]Scores!$A84*[1]Scores!H84))/([1]Scores!$A83+[1]Scores!$A84)</f>
        <v>16.610000000000003</v>
      </c>
      <c r="G57" s="21"/>
      <c r="H57" s="21">
        <f>(([1]Scores!$A83*[1]Scores!J83)+([1]Scores!$A84*[1]Scores!J84))/([1]Scores!$A83+[1]Scores!$A84)</f>
        <v>16.420000000000002</v>
      </c>
      <c r="I57" s="21"/>
      <c r="J57" s="21">
        <f>(([1]Scores!$A83*[1]Scores!L83)+([1]Scores!$A84*[1]Scores!L84))/([1]Scores!$A83+[1]Scores!$A84)</f>
        <v>17.32</v>
      </c>
      <c r="K57" s="21"/>
      <c r="L57" s="21"/>
      <c r="M57" s="21"/>
      <c r="N57">
        <v>9</v>
      </c>
      <c r="O57">
        <v>5</v>
      </c>
      <c r="P57">
        <v>7</v>
      </c>
    </row>
    <row r="58" spans="1:16" hidden="1">
      <c r="A58" s="27" t="s">
        <v>62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6">
      <c r="A59" s="27" t="s">
        <v>61</v>
      </c>
      <c r="B59" s="21">
        <f>(([1]Scores!$A86*[1]Scores!D86)+([1]Scores!$A87*[1]Scores!D87))/([1]Scores!$A86+[1]Scores!$A87)</f>
        <v>14.5625</v>
      </c>
      <c r="C59" s="21">
        <f>(([1]Scores!$A86*[1]Scores!E86)+([1]Scores!$A87*[1]Scores!E87))/([1]Scores!$A86+[1]Scores!$A87)</f>
        <v>13.40625</v>
      </c>
      <c r="D59" s="21">
        <f>(([1]Scores!$A86*[1]Scores!F86)+([1]Scores!$A87*[1]Scores!F87))/([1]Scores!$A86+[1]Scores!$A87)</f>
        <v>16.71875</v>
      </c>
      <c r="E59" s="21">
        <f>(([1]Scores!$A86*[1]Scores!G86)+([1]Scores!$A87*[1]Scores!G87))/([1]Scores!$A86+[1]Scores!$A87)</f>
        <v>16.03125</v>
      </c>
      <c r="F59" s="21">
        <f>(([1]Scores!$A86*[1]Scores!H86)+([1]Scores!$A87*[1]Scores!H87))/([1]Scores!$A86+[1]Scores!$A87)</f>
        <v>17.46875</v>
      </c>
      <c r="G59" s="21">
        <f>(([1]Scores!$A86*[1]Scores!I86)+([1]Scores!$A87*[1]Scores!I87))/([1]Scores!$A86+[1]Scores!$A87)</f>
        <v>16.9375</v>
      </c>
      <c r="H59" s="21">
        <f>(([1]Scores!$A86*[1]Scores!J86)+([1]Scores!$A87*[1]Scores!J87))/([1]Scores!$A86+[1]Scores!$A87)</f>
        <v>15.5</v>
      </c>
      <c r="I59" s="21">
        <f>(([1]Scores!$A86*[1]Scores!K86)+([1]Scores!$A87*[1]Scores!K87))/([1]Scores!$A86+[1]Scores!$A87)</f>
        <v>16.40625</v>
      </c>
      <c r="J59" s="21"/>
      <c r="K59" s="21"/>
      <c r="L59" s="21"/>
      <c r="M59" s="21"/>
      <c r="N59">
        <v>5</v>
      </c>
      <c r="O59">
        <v>6</v>
      </c>
      <c r="P59">
        <v>3</v>
      </c>
    </row>
    <row r="60" spans="1:16">
      <c r="A60" s="27" t="s">
        <v>60</v>
      </c>
      <c r="B60" s="21">
        <f>(([1]Scores!$A92*[1]Scores!D92)+([1]Scores!$A93*[1]Scores!D93))/([1]Scores!$A92+[1]Scores!$A93)</f>
        <v>14.453846153846154</v>
      </c>
      <c r="C60" s="21">
        <f>(([1]Scores!$A92*[1]Scores!E92)+([1]Scores!$A93*[1]Scores!E93))/([1]Scores!$A92+[1]Scores!$A93)</f>
        <v>13.692307692307692</v>
      </c>
      <c r="D60" s="21">
        <f>(([1]Scores!$A92*[1]Scores!F92)+([1]Scores!$A93*[1]Scores!F93))/([1]Scores!$A92+[1]Scores!$A93)</f>
        <v>15.592307692307692</v>
      </c>
      <c r="E60" s="21">
        <f>(([1]Scores!$A92*[1]Scores!G92)+([1]Scores!$A93*[1]Scores!G93))/([1]Scores!$A92+[1]Scores!$A93)</f>
        <v>15.707692307692307</v>
      </c>
      <c r="F60" s="21">
        <f>(([1]Scores!$A92*[1]Scores!H92)+([1]Scores!$A93*[1]Scores!H93))/([1]Scores!$A92+[1]Scores!$A93)</f>
        <v>15.007692307692308</v>
      </c>
      <c r="G60" s="21">
        <f>(([1]Scores!$A92*[1]Scores!I92)+([1]Scores!$A93*[1]Scores!I93))/([1]Scores!$A92+[1]Scores!$A93)</f>
        <v>16.884615384615383</v>
      </c>
      <c r="H60" s="21"/>
      <c r="I60" s="21"/>
      <c r="J60" s="21"/>
      <c r="K60" s="21">
        <f>(([1]Scores!$A92*[1]Scores!M92)+([1]Scores!$A93*[1]Scores!M93))/([1]Scores!$A92+[1]Scores!$A93)</f>
        <v>16.092307692307692</v>
      </c>
      <c r="L60" s="21"/>
      <c r="M60" s="21"/>
      <c r="N60">
        <v>6</v>
      </c>
      <c r="O60">
        <v>10</v>
      </c>
      <c r="P60">
        <v>4</v>
      </c>
    </row>
    <row r="61" spans="1:16">
      <c r="A61" s="27" t="s">
        <v>59</v>
      </c>
      <c r="B61" s="21">
        <f>(([1]Scores!$A88*[1]Scores!D88)+([1]Scores!$A89*[1]Scores!D89))/([1]Scores!$A88+[1]Scores!$A89)</f>
        <v>14.5</v>
      </c>
      <c r="C61" s="21">
        <f>(([1]Scores!$A88*[1]Scores!E88)+([1]Scores!$A89*[1]Scores!E89))/([1]Scores!$A88+[1]Scores!$A89)</f>
        <v>13.476470588235294</v>
      </c>
      <c r="D61" s="21">
        <f>(([1]Scores!$A88*[1]Scores!F88)+([1]Scores!$A89*[1]Scores!F89))/([1]Scores!$A88+[1]Scores!$A89)</f>
        <v>14.064705882352941</v>
      </c>
      <c r="E61" s="21">
        <f>(([1]Scores!$A88*[1]Scores!G88)+([1]Scores!$A89*[1]Scores!G89))/([1]Scores!$A88+[1]Scores!$A89)</f>
        <v>15.652941176470589</v>
      </c>
      <c r="F61" s="21">
        <f>(([1]Scores!$A88*[1]Scores!H88)+([1]Scores!$A89*[1]Scores!H89))/([1]Scores!$A88+[1]Scores!$A89)</f>
        <v>14</v>
      </c>
      <c r="G61" s="21">
        <f>(([1]Scores!$A88*[1]Scores!I88)+([1]Scores!$A89*[1]Scores!I89))/([1]Scores!$A88+[1]Scores!$A89)</f>
        <v>14.988235294117647</v>
      </c>
      <c r="H61" s="21">
        <f>(([1]Scores!$A88*[1]Scores!J88)+([1]Scores!$A89*[1]Scores!J89))/([1]Scores!$A88+[1]Scores!$A89)</f>
        <v>15.747058823529411</v>
      </c>
      <c r="I61" s="21"/>
      <c r="J61" s="21">
        <f>(([1]Scores!$A88*[1]Scores!L88)+([1]Scores!$A89*[1]Scores!L89))/([1]Scores!$A88+[1]Scores!$A89)</f>
        <v>16.28235294117647</v>
      </c>
      <c r="K61" s="21">
        <f>(([1]Scores!$A88*[1]Scores!M88)+([1]Scores!$A89*[1]Scores!M89))/([1]Scores!$A88+[1]Scores!$A89)</f>
        <v>16.441176470588236</v>
      </c>
      <c r="L61" s="21">
        <f>(([1]Scores!$A88*[1]Scores!N88)+([1]Scores!$A89*[1]Scores!N89))/([1]Scores!$A88+[1]Scores!$A89)</f>
        <v>15.594117647058825</v>
      </c>
      <c r="M61" s="21">
        <f>(([1]Scores!$A88*[1]Scores!O88)+([1]Scores!$A89*[1]Scores!O89))/([1]Scores!$A88+[1]Scores!$A89)</f>
        <v>16.900000000000002</v>
      </c>
      <c r="N61">
        <v>12</v>
      </c>
      <c r="O61">
        <v>10</v>
      </c>
      <c r="P61">
        <v>9</v>
      </c>
    </row>
    <row r="62" spans="1:16">
      <c r="A62" s="27" t="s">
        <v>58</v>
      </c>
      <c r="B62" s="21"/>
      <c r="C62" s="21">
        <f>(([1]Scores!$A94*[1]Scores!E94)+([1]Scores!$A95*[1]Scores!E95))/([1]Scores!$A94+[1]Scores!$A95)</f>
        <v>12.308571428571428</v>
      </c>
      <c r="D62" s="21">
        <f>(([1]Scores!$A94*[1]Scores!F94)+([1]Scores!$A95*[1]Scores!F95))/([1]Scores!$A94+[1]Scores!$A95)</f>
        <v>12.668571428571427</v>
      </c>
      <c r="E62" s="21">
        <f>(([1]Scores!$A94*[1]Scores!G94)+([1]Scores!$A95*[1]Scores!G95))/([1]Scores!$A94+[1]Scores!$A95)</f>
        <v>12.557142857142857</v>
      </c>
      <c r="F62" s="21">
        <f>(([1]Scores!$A94*[1]Scores!H94)+([1]Scores!$A95*[1]Scores!H95))/([1]Scores!$A94+[1]Scores!$A95)</f>
        <v>13.028571428571428</v>
      </c>
      <c r="G62" s="21">
        <f>(([1]Scores!$A94*[1]Scores!I94)+([1]Scores!$A95*[1]Scores!I95))/([1]Scores!$A94+[1]Scores!$A95)</f>
        <v>14.085714285714285</v>
      </c>
      <c r="H62" s="21">
        <f>(([1]Scores!$A94*[1]Scores!J94)+([1]Scores!$A95*[1]Scores!J95))/([1]Scores!$A94+[1]Scores!$A95)</f>
        <v>14.391428571428573</v>
      </c>
      <c r="I62" s="21"/>
      <c r="J62" s="21"/>
      <c r="K62" s="21">
        <f>(([1]Scores!$A94*[1]Scores!M94)+([1]Scores!$A95*[1]Scores!M95))/([1]Scores!$A94+[1]Scores!$A95)</f>
        <v>16.09714285714286</v>
      </c>
      <c r="L62" s="21">
        <f>(([1]Scores!$A94*[1]Scores!N94)+([1]Scores!$A95*[1]Scores!N95))/([1]Scores!$A94+[1]Scores!$A95)</f>
        <v>14.88857142857143</v>
      </c>
      <c r="M62" s="21"/>
      <c r="N62">
        <v>10</v>
      </c>
      <c r="O62">
        <v>11</v>
      </c>
      <c r="P62">
        <v>7</v>
      </c>
    </row>
    <row r="63" spans="1:16">
      <c r="A63" s="27" t="s">
        <v>57</v>
      </c>
      <c r="B63" s="21">
        <f>IF([1]Scores!D90=0,"",[1]Scores!D90)</f>
        <v>13</v>
      </c>
      <c r="C63" s="21">
        <f>IF([1]Scores!E90=0,"",[1]Scores!E90)</f>
        <v>11.9</v>
      </c>
      <c r="D63" s="21">
        <f>IF([1]Scores!F90=0,"",[1]Scores!F90)</f>
        <v>13.4</v>
      </c>
      <c r="E63" s="21">
        <f>IF([1]Scores!G90=0,"",[1]Scores!G90)</f>
        <v>14.3</v>
      </c>
      <c r="F63" s="21">
        <f>IF([1]Scores!H90=0,"",[1]Scores!H90)</f>
        <v>14.7</v>
      </c>
      <c r="G63" s="21">
        <f>IF([1]Scores!I90=0,"",[1]Scores!I90)</f>
        <v>14.7</v>
      </c>
      <c r="H63" s="21">
        <f>IF([1]Scores!J90=0,"",[1]Scores!J90)</f>
        <v>13.6</v>
      </c>
      <c r="I63" s="21"/>
      <c r="J63" s="21"/>
      <c r="K63" s="21" t="str">
        <f>IF([1]Scores!M90=0,"",[1]Scores!M90)</f>
        <v/>
      </c>
      <c r="L63" s="21">
        <f>IF([1]Scores!N90=0,"",[1]Scores!N90)</f>
        <v>15.9</v>
      </c>
      <c r="M63" s="21"/>
      <c r="N63">
        <v>11</v>
      </c>
      <c r="O63">
        <v>5</v>
      </c>
      <c r="P63">
        <v>6</v>
      </c>
    </row>
    <row r="64" spans="1:16" hidden="1">
      <c r="A64" s="27" t="s">
        <v>56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6">
      <c r="A65" s="27" t="s">
        <v>55</v>
      </c>
      <c r="B65" s="21">
        <f>(([1]Scores!$A97*[1]Scores!D97)+([1]Scores!$A98*[1]Scores!D98))/([1]Scores!$A97+[1]Scores!$A98)</f>
        <v>14.875675675675675</v>
      </c>
      <c r="C65" s="21"/>
      <c r="D65" s="21"/>
      <c r="E65" s="21">
        <f>(([1]Scores!$A97*[1]Scores!G97)+([1]Scores!$A98*[1]Scores!G98))/([1]Scores!$A97+[1]Scores!$A98)</f>
        <v>16.65405405405405</v>
      </c>
      <c r="F65" s="21">
        <f>(([1]Scores!$A97*[1]Scores!H97)+([1]Scores!$A98*[1]Scores!H98))/([1]Scores!$A97+[1]Scores!$A98)</f>
        <v>15.848648648648648</v>
      </c>
      <c r="G65" s="21"/>
      <c r="H65" s="21"/>
      <c r="I65" s="21"/>
      <c r="J65" s="21"/>
      <c r="K65" s="21">
        <f>(([1]Scores!$A97*[1]Scores!M97)+([1]Scores!$A98*[1]Scores!M98))/([1]Scores!$A97+[1]Scores!$A98)</f>
        <v>16.778378378378381</v>
      </c>
      <c r="L65" s="21"/>
      <c r="M65" s="21"/>
      <c r="N65">
        <v>8</v>
      </c>
      <c r="O65">
        <v>7</v>
      </c>
      <c r="P65">
        <v>10</v>
      </c>
    </row>
    <row r="66" spans="1:16" hidden="1">
      <c r="A66" s="27" t="s">
        <v>54</v>
      </c>
      <c r="B66" s="21" t="str">
        <f>IF([1]Scores!D99=0,"",[1]Scores!D99)</f>
        <v/>
      </c>
      <c r="C66" s="21" t="str">
        <f>IF([1]Scores!E99=0,"",[1]Scores!E99)</f>
        <v/>
      </c>
      <c r="D66" s="21" t="str">
        <f>IF([1]Scores!F99=0,"",[1]Scores!F99)</f>
        <v/>
      </c>
      <c r="E66" s="21" t="str">
        <f>IF([1]Scores!G99=0,"",[1]Scores!G99)</f>
        <v/>
      </c>
      <c r="F66" s="21" t="str">
        <f>IF([1]Scores!H99=0,"",[1]Scores!H99)</f>
        <v/>
      </c>
      <c r="G66" s="21" t="str">
        <f>IF([1]Scores!I99=0,"",[1]Scores!I99)</f>
        <v/>
      </c>
      <c r="H66" s="21" t="str">
        <f>IF([1]Scores!J99=0,"",[1]Scores!J99)</f>
        <v/>
      </c>
      <c r="I66" s="21"/>
      <c r="J66" s="21"/>
      <c r="K66" s="21" t="str">
        <f>IF([1]Scores!M99=0,"",[1]Scores!M99)</f>
        <v/>
      </c>
      <c r="L66" s="21"/>
      <c r="M66" s="21"/>
    </row>
    <row r="67" spans="1:16" hidden="1">
      <c r="A67" s="27" t="s">
        <v>53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6" hidden="1">
      <c r="A68" s="27" t="s">
        <v>52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6">
      <c r="A69" s="27" t="s">
        <v>51</v>
      </c>
      <c r="B69" s="21"/>
      <c r="C69" s="21">
        <f>(([1]Scores!$A102*[1]Scores!E102)+([1]Scores!$A103*[1]Scores!E103))/([1]Scores!$A102+[1]Scores!$A103)</f>
        <v>15.552941176470586</v>
      </c>
      <c r="D69" s="21"/>
      <c r="E69" s="21"/>
      <c r="F69" s="21">
        <f>(([1]Scores!$A102*[1]Scores!H102)+([1]Scores!$A103*[1]Scores!H103))/([1]Scores!$A102+[1]Scores!$A103)</f>
        <v>16.311764705882354</v>
      </c>
      <c r="G69" s="21">
        <f>(([1]Scores!$A102*[1]Scores!I102)+([1]Scores!$A103*[1]Scores!I103))/([1]Scores!$A102+[1]Scores!$A103)</f>
        <v>16.252941176470589</v>
      </c>
      <c r="H69" s="21"/>
      <c r="I69" s="21">
        <f>(([1]Scores!$A102*[1]Scores!K102)+([1]Scores!$A103*[1]Scores!K103))/([1]Scores!$A102+[1]Scores!$A103)</f>
        <v>15.494117647058822</v>
      </c>
      <c r="J69" s="21">
        <f>(([1]Scores!$A102*[1]Scores!L102)+([1]Scores!$A103*[1]Scores!L103))/([1]Scores!$A102+[1]Scores!$A103)</f>
        <v>16.211764705882356</v>
      </c>
      <c r="K69" s="21">
        <f>(([1]Scores!$A102*[1]Scores!M102)+([1]Scores!$A103*[1]Scores!M103))/([1]Scores!$A102+[1]Scores!$A103)</f>
        <v>17.252941176470589</v>
      </c>
      <c r="L69" s="21"/>
      <c r="M69" s="21"/>
      <c r="N69">
        <v>10</v>
      </c>
      <c r="O69">
        <v>5</v>
      </c>
      <c r="P69">
        <v>6</v>
      </c>
    </row>
    <row r="70" spans="1:16" hidden="1">
      <c r="A70" s="27" t="s">
        <v>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6">
      <c r="A71" s="27" t="s">
        <v>49</v>
      </c>
      <c r="B71" s="21" t="str">
        <f>IF([1]Scores!D105=0,"",[1]Scores!D105)</f>
        <v/>
      </c>
      <c r="C71" s="21">
        <f>IF([1]Scores!E105=0,"",[1]Scores!E105)</f>
        <v>13.1</v>
      </c>
      <c r="D71" s="21">
        <f>IF([1]Scores!F105=0,"",[1]Scores!F105)</f>
        <v>14.2</v>
      </c>
      <c r="E71" s="21">
        <f>IF([1]Scores!G105=0,"",[1]Scores!G105)</f>
        <v>15.6</v>
      </c>
      <c r="F71" s="21" t="str">
        <f>IF([1]Scores!H105=0,"",[1]Scores!H105)</f>
        <v/>
      </c>
      <c r="G71" s="21" t="str">
        <f>IF([1]Scores!I105=0,"",[1]Scores!I105)</f>
        <v/>
      </c>
      <c r="H71" s="21" t="str">
        <f>IF([1]Scores!J105=0,"",[1]Scores!J105)</f>
        <v/>
      </c>
      <c r="I71" s="21">
        <f>IF([1]Scores!K105=0,"",[1]Scores!K105)</f>
        <v>15.6</v>
      </c>
      <c r="J71" s="21">
        <f>IF([1]Scores!L105=0,"",[1]Scores!L105)</f>
        <v>15.6</v>
      </c>
      <c r="K71" s="21" t="str">
        <f>IF([1]Scores!M105=0,"",[1]Scores!M105)</f>
        <v/>
      </c>
      <c r="L71" s="21" t="str">
        <f>IF([1]Scores!N105=0,"",[1]Scores!N105)</f>
        <v/>
      </c>
      <c r="M71" s="21">
        <f>IF([1]Scores!O105=0,"",[1]Scores!O105)</f>
        <v>17.3</v>
      </c>
      <c r="N71">
        <v>12</v>
      </c>
      <c r="O71">
        <v>4</v>
      </c>
      <c r="P71">
        <v>9</v>
      </c>
    </row>
    <row r="72" spans="1:16">
      <c r="A72" s="26" t="s">
        <v>48</v>
      </c>
      <c r="B72" s="21">
        <f>(([1]Scores!$A106*[1]Scores!D106)+([1]Scores!$A107*[1]Scores!D107))/([1]Scores!$A106+[1]Scores!$A107)</f>
        <v>15.117391304347825</v>
      </c>
      <c r="C72" s="21">
        <f>(([1]Scores!$A106*[1]Scores!E106)+([1]Scores!$A107*[1]Scores!E107))/([1]Scores!$A106+[1]Scores!$A107)</f>
        <v>14.043478260869565</v>
      </c>
      <c r="D72" s="21">
        <f>(([1]Scores!$A106*[1]Scores!F106)+([1]Scores!$A107*[1]Scores!F107))/([1]Scores!$A106+[1]Scores!$A107)</f>
        <v>14.682608695652174</v>
      </c>
      <c r="E72" s="21">
        <f>(([1]Scores!$A106*[1]Scores!G106)+([1]Scores!$A107*[1]Scores!G107))/([1]Scores!$A106+[1]Scores!$A107)</f>
        <v>14.991304347826087</v>
      </c>
      <c r="F72" s="21"/>
      <c r="G72" s="21">
        <f>(([1]Scores!$A106*[1]Scores!I106)+([1]Scores!$A107*[1]Scores!I107))/([1]Scores!$A106+[1]Scores!$A107)</f>
        <v>17.043478260869566</v>
      </c>
      <c r="H72" s="21"/>
      <c r="I72" s="21"/>
      <c r="J72" s="21">
        <f>(([1]Scores!$A106*[1]Scores!L106)+([1]Scores!$A107*[1]Scores!L107))/([1]Scores!$A106+[1]Scores!$A107)</f>
        <v>16.969565217391303</v>
      </c>
      <c r="K72" s="21"/>
      <c r="L72" s="21"/>
      <c r="M72" s="21"/>
      <c r="N72">
        <v>6</v>
      </c>
      <c r="O72">
        <v>9</v>
      </c>
      <c r="P72">
        <v>1</v>
      </c>
    </row>
    <row r="73" spans="1:16">
      <c r="A73" s="24" t="s">
        <v>47</v>
      </c>
      <c r="B73" s="21" t="str">
        <f>IF([1]Scores!D108=0,"",[1]Scores!D108)</f>
        <v/>
      </c>
      <c r="C73" s="21" t="str">
        <f>IF([1]Scores!E108=0,"",[1]Scores!E108)</f>
        <v/>
      </c>
      <c r="D73" s="21">
        <f>IF([1]Scores!F108=0,"",[1]Scores!F108)</f>
        <v>13.6</v>
      </c>
      <c r="E73" s="21">
        <f>IF([1]Scores!G108=0,"",[1]Scores!G108)</f>
        <v>14.1</v>
      </c>
      <c r="F73" s="21" t="str">
        <f>IF([1]Scores!H108=0,"",[1]Scores!H108)</f>
        <v/>
      </c>
      <c r="G73" s="21" t="str">
        <f>IF([1]Scores!I108=0,"",[1]Scores!I108)</f>
        <v/>
      </c>
      <c r="H73" s="21" t="str">
        <f>IF([1]Scores!J108=0,"",[1]Scores!J108)</f>
        <v/>
      </c>
      <c r="I73" s="21">
        <f>IF([1]Scores!K108=0,"",[1]Scores!K108)</f>
        <v>14.7</v>
      </c>
      <c r="J73" s="21">
        <f>IF([1]Scores!L108=0,"",[1]Scores!L108)</f>
        <v>13.5</v>
      </c>
      <c r="K73" s="21">
        <f>IF([1]Scores!M108=0,"",[1]Scores!M108)</f>
        <v>16</v>
      </c>
      <c r="L73" s="21" t="str">
        <f>IF([1]Scores!N108=0,"",[1]Scores!N108)</f>
        <v/>
      </c>
      <c r="M73" s="21">
        <f>IF([1]Scores!O108=0,"",[1]Scores!O108)</f>
        <v>16.8</v>
      </c>
      <c r="N73">
        <v>12</v>
      </c>
      <c r="O73">
        <v>10</v>
      </c>
      <c r="P73">
        <v>8</v>
      </c>
    </row>
    <row r="74" spans="1:16">
      <c r="A74" s="24" t="s">
        <v>46</v>
      </c>
      <c r="B74" s="21" t="str">
        <f>IF([1]Scores!D109=0,"",[1]Scores!D109)</f>
        <v/>
      </c>
      <c r="C74" s="21">
        <f>IF([1]Scores!E109=0,"",[1]Scores!E109)</f>
        <v>14.4</v>
      </c>
      <c r="D74" s="21">
        <f>IF([1]Scores!F109=0,"",[1]Scores!F109)</f>
        <v>14.9</v>
      </c>
      <c r="E74" s="21">
        <f>IF([1]Scores!G109=0,"",[1]Scores!G109)</f>
        <v>15.3</v>
      </c>
      <c r="F74" s="21" t="str">
        <f>IF([1]Scores!H109=0,"",[1]Scores!H109)</f>
        <v/>
      </c>
      <c r="G74" s="21">
        <f>IF([1]Scores!I109=0,"",[1]Scores!I109)</f>
        <v>16.600000000000001</v>
      </c>
      <c r="H74" s="21">
        <f>IF([1]Scores!J109=0,"",[1]Scores!J109)</f>
        <v>16.399999999999999</v>
      </c>
      <c r="I74" s="21" t="str">
        <f>IF([1]Scores!K109=0,"",[1]Scores!K109)</f>
        <v/>
      </c>
      <c r="J74" s="21" t="str">
        <f>IF([1]Scores!L109=0,"",[1]Scores!L109)</f>
        <v/>
      </c>
      <c r="K74" s="21">
        <f>IF([1]Scores!M109=0,"",[1]Scores!M109)</f>
        <v>16.2</v>
      </c>
      <c r="L74" s="21" t="str">
        <f>IF([1]Scores!N109=0,"",[1]Scores!N109)</f>
        <v/>
      </c>
      <c r="M74" s="21" t="str">
        <f>IF([1]Scores!O109=0,"",[1]Scores!O109)</f>
        <v/>
      </c>
      <c r="N74">
        <v>6</v>
      </c>
      <c r="O74">
        <v>7</v>
      </c>
      <c r="P74">
        <v>10</v>
      </c>
    </row>
    <row r="75" spans="1:16" hidden="1">
      <c r="A75" s="24" t="s">
        <v>45</v>
      </c>
      <c r="B75" s="21" t="str">
        <f>IF([1]Scores!D110=0,"",[1]Scores!D110)</f>
        <v/>
      </c>
      <c r="C75" s="21" t="str">
        <f>IF([1]Scores!E110=0,"",[1]Scores!E110)</f>
        <v/>
      </c>
      <c r="D75" s="21" t="str">
        <f>IF([1]Scores!F110=0,"",[1]Scores!F110)</f>
        <v/>
      </c>
      <c r="E75" s="21" t="str">
        <f>IF([1]Scores!G110=0,"",[1]Scores!G110)</f>
        <v/>
      </c>
      <c r="F75" s="21" t="str">
        <f>IF([1]Scores!H110=0,"",[1]Scores!H110)</f>
        <v/>
      </c>
      <c r="G75" s="21" t="str">
        <f>IF([1]Scores!I110=0,"",[1]Scores!I110)</f>
        <v/>
      </c>
      <c r="H75" s="21" t="str">
        <f>IF([1]Scores!J110=0,"",[1]Scores!J110)</f>
        <v/>
      </c>
      <c r="I75" s="21" t="str">
        <f>IF([1]Scores!K110=0,"",[1]Scores!K110)</f>
        <v/>
      </c>
      <c r="J75" s="21" t="str">
        <f>IF([1]Scores!L110=0,"",[1]Scores!L110)</f>
        <v/>
      </c>
      <c r="K75" s="21" t="str">
        <f>IF([1]Scores!M110=0,"",[1]Scores!M110)</f>
        <v/>
      </c>
      <c r="L75" s="21" t="str">
        <f>IF([1]Scores!N110=0,"",[1]Scores!N110)</f>
        <v/>
      </c>
      <c r="M75" s="21" t="str">
        <f>IF([1]Scores!O110=0,"",[1]Scores!O110)</f>
        <v/>
      </c>
    </row>
    <row r="76" spans="1:16">
      <c r="A76" s="24" t="s">
        <v>44</v>
      </c>
      <c r="B76" s="21">
        <f>(([1]Scores!$A111*[1]Scores!D111)+([1]Scores!$A112*[1]Scores!D112))/([1]Scores!$A111+[1]Scores!$A112)</f>
        <v>15.340624999999999</v>
      </c>
      <c r="C76" s="21">
        <f>(([1]Scores!$A111*[1]Scores!E111)+([1]Scores!$A112*[1]Scores!E112))/([1]Scores!$A111+[1]Scores!$A112)</f>
        <v>14.278124999999999</v>
      </c>
      <c r="D76" s="21">
        <f>(([1]Scores!$A111*[1]Scores!F111)+([1]Scores!$A112*[1]Scores!F112))/([1]Scores!$A111+[1]Scores!$A112)</f>
        <v>15.543749999999999</v>
      </c>
      <c r="E76" s="21">
        <f>(([1]Scores!$A111*[1]Scores!G111)+([1]Scores!$A112*[1]Scores!G112))/([1]Scores!$A111+[1]Scores!$A112)</f>
        <v>15.971875000000001</v>
      </c>
      <c r="F76" s="21">
        <f>(([1]Scores!$A111*[1]Scores!H111)+([1]Scores!$A112*[1]Scores!H112))/([1]Scores!$A111+[1]Scores!$A112)</f>
        <v>15.231249999999999</v>
      </c>
      <c r="G76" s="21">
        <f>(([1]Scores!$A111*[1]Scores!I111)+([1]Scores!$A112*[1]Scores!I112))/([1]Scores!$A111+[1]Scores!$A112)</f>
        <v>16.574999999999999</v>
      </c>
      <c r="H76" s="21">
        <f>(([1]Scores!$A111*[1]Scores!J111)+([1]Scores!$A112*[1]Scores!J112))/([1]Scores!$A111+[1]Scores!$A112)</f>
        <v>16.228124999999999</v>
      </c>
      <c r="I76" s="21">
        <f>(([1]Scores!$A111*[1]Scores!K111)+([1]Scores!$A112*[1]Scores!K112))/([1]Scores!$A111+[1]Scores!$A112)</f>
        <v>16.246874999999999</v>
      </c>
      <c r="J76" s="21"/>
      <c r="K76" s="21">
        <f>(([1]Scores!$A111*[1]Scores!M111)+([1]Scores!$A112*[1]Scores!M112))/([1]Scores!$A111+[1]Scores!$A112)</f>
        <v>17</v>
      </c>
      <c r="L76" s="21">
        <f>(([1]Scores!$A111*[1]Scores!N111)+([1]Scores!$A112*[1]Scores!N112))/([1]Scores!$A111+[1]Scores!$A112)</f>
        <v>16.203125</v>
      </c>
      <c r="M76" s="21"/>
      <c r="N76">
        <v>10</v>
      </c>
      <c r="O76">
        <v>6</v>
      </c>
      <c r="P76">
        <v>8</v>
      </c>
    </row>
    <row r="77" spans="1:16">
      <c r="A77" s="24" t="s">
        <v>43</v>
      </c>
      <c r="B77" s="21">
        <f>IF([1]Scores!D113=0,"",[1]Scores!D113)</f>
        <v>15.3</v>
      </c>
      <c r="C77" s="21">
        <f>IF([1]Scores!E113=0,"",[1]Scores!E113)</f>
        <v>13.2</v>
      </c>
      <c r="D77" s="21">
        <f>IF([1]Scores!F113=0,"",[1]Scores!F113)</f>
        <v>14.5</v>
      </c>
      <c r="E77" s="21">
        <f>IF([1]Scores!G113=0,"",[1]Scores!G113)</f>
        <v>14.7</v>
      </c>
      <c r="F77" s="21" t="str">
        <f>IF([1]Scores!H113=0,"",[1]Scores!H113)</f>
        <v/>
      </c>
      <c r="G77" s="21">
        <f>IF([1]Scores!I113=0,"",[1]Scores!I113)</f>
        <v>15.5</v>
      </c>
      <c r="H77" s="21" t="str">
        <f>IF([1]Scores!J113=0,"",[1]Scores!J113)</f>
        <v/>
      </c>
      <c r="I77" s="21" t="str">
        <f>IF([1]Scores!K113=0,"",[1]Scores!K113)</f>
        <v/>
      </c>
      <c r="J77" s="21">
        <f>IF([1]Scores!L113=0,"",[1]Scores!L113)</f>
        <v>15.2</v>
      </c>
      <c r="K77" s="21">
        <f>IF([1]Scores!M113=0,"",[1]Scores!M113)</f>
        <v>16.100000000000001</v>
      </c>
      <c r="L77" s="21">
        <f>IF([1]Scores!N113=0,"",[1]Scores!N113)</f>
        <v>14.7</v>
      </c>
      <c r="M77" s="21" t="str">
        <f>IF([1]Scores!O113=0,"",[1]Scores!O113)</f>
        <v/>
      </c>
      <c r="N77">
        <v>10</v>
      </c>
      <c r="O77">
        <v>6</v>
      </c>
      <c r="P77">
        <v>1</v>
      </c>
    </row>
    <row r="78" spans="1:16">
      <c r="A78" s="24" t="s">
        <v>42</v>
      </c>
      <c r="B78" s="21">
        <f>IF([1]Scores!D114=0,"",[1]Scores!D114)</f>
        <v>13.2</v>
      </c>
      <c r="C78" s="21">
        <f>IF([1]Scores!E114=0,"",[1]Scores!E114)</f>
        <v>14.3</v>
      </c>
      <c r="D78" s="21">
        <f>IF([1]Scores!F114=0,"",[1]Scores!F114)</f>
        <v>14.5</v>
      </c>
      <c r="E78" s="21">
        <f>IF([1]Scores!G114=0,"",[1]Scores!G114)</f>
        <v>15</v>
      </c>
      <c r="F78" s="21">
        <f>IF([1]Scores!H114=0,"",[1]Scores!H114)</f>
        <v>14.4</v>
      </c>
      <c r="G78" s="21">
        <f>IF([1]Scores!I114=0,"",[1]Scores!I114)</f>
        <v>14</v>
      </c>
      <c r="H78" s="21">
        <f>IF([1]Scores!J114=0,"",[1]Scores!J114)</f>
        <v>15.7</v>
      </c>
      <c r="I78" s="21" t="str">
        <f>IF([1]Scores!K114=0,"",[1]Scores!K114)</f>
        <v/>
      </c>
      <c r="J78" s="21">
        <f>IF([1]Scores!L114=0,"",[1]Scores!L114)</f>
        <v>16.399999999999999</v>
      </c>
      <c r="K78" s="21">
        <f>IF([1]Scores!M114=0,"",[1]Scores!M114)</f>
        <v>16.600000000000001</v>
      </c>
      <c r="L78" s="21">
        <f>IF([1]Scores!N114=0,"",[1]Scores!N114)</f>
        <v>15.3</v>
      </c>
      <c r="M78" s="21">
        <f>IF([1]Scores!O114=0,"",[1]Scores!O114)</f>
        <v>16.5</v>
      </c>
      <c r="N78">
        <v>10</v>
      </c>
      <c r="O78">
        <v>12</v>
      </c>
      <c r="P78">
        <v>9</v>
      </c>
    </row>
    <row r="79" spans="1:16">
      <c r="A79" s="25" t="s">
        <v>41</v>
      </c>
      <c r="B79" s="21"/>
      <c r="C79" s="21">
        <f>(([1]Scores!$A115*[1]Scores!E115)+([1]Scores!$A116*[1]Scores!E116))/([1]Scores!$A115+[1]Scores!$A116)</f>
        <v>15.679999999999998</v>
      </c>
      <c r="D79" s="21">
        <f>(([1]Scores!$A115*[1]Scores!F115)+([1]Scores!$A116*[1]Scores!F116))/([1]Scores!$A115+[1]Scores!$A116)</f>
        <v>16.700000000000003</v>
      </c>
      <c r="E79" s="21">
        <f>(([1]Scores!$A115*[1]Scores!G115)+([1]Scores!$A116*[1]Scores!G116))/([1]Scores!$A115+[1]Scores!$A116)</f>
        <v>17.21</v>
      </c>
      <c r="F79" s="21">
        <f>(([1]Scores!$A115*[1]Scores!H115)+([1]Scores!$A116*[1]Scores!H116))/([1]Scores!$A115+[1]Scores!$A116)</f>
        <v>14.930000000000001</v>
      </c>
      <c r="G79" s="21"/>
      <c r="H79" s="21"/>
      <c r="I79" s="21"/>
      <c r="J79" s="21">
        <f>(([1]Scores!$A115*[1]Scores!L115)+([1]Scores!$A116*[1]Scores!L116))/([1]Scores!$A115+[1]Scores!$A116)</f>
        <v>17.13</v>
      </c>
      <c r="K79" s="21">
        <f>(([1]Scores!$A115*[1]Scores!M115)+([1]Scores!$A116*[1]Scores!M116))/([1]Scores!$A115+[1]Scores!$A116)</f>
        <v>17.89</v>
      </c>
      <c r="L79" s="21">
        <f>(([1]Scores!$A115*[1]Scores!N115)+([1]Scores!$A116*[1]Scores!N116))/([1]Scores!$A115+[1]Scores!$A116)</f>
        <v>17.529999999999998</v>
      </c>
      <c r="M79" s="21"/>
      <c r="N79">
        <v>10</v>
      </c>
      <c r="O79">
        <v>11</v>
      </c>
      <c r="P79">
        <v>4</v>
      </c>
    </row>
    <row r="80" spans="1:16">
      <c r="A80" s="25" t="s">
        <v>40</v>
      </c>
      <c r="B80" s="21" t="str">
        <f>IF([1]Scores!D117=0,"",[1]Scores!D117)</f>
        <v/>
      </c>
      <c r="C80" s="21">
        <f>IF([1]Scores!E117=0,"",[1]Scores!E117)</f>
        <v>14.9</v>
      </c>
      <c r="D80" s="21">
        <f>IF([1]Scores!F117=0,"",[1]Scores!F117)</f>
        <v>12.9</v>
      </c>
      <c r="E80" s="21" t="str">
        <f>IF([1]Scores!G117=0,"",[1]Scores!G117)</f>
        <v/>
      </c>
      <c r="F80" s="21">
        <f>IF([1]Scores!H117=0,"",[1]Scores!H117)</f>
        <v>15.2</v>
      </c>
      <c r="G80" s="21">
        <f>IF([1]Scores!I117=0,"",[1]Scores!I117)</f>
        <v>15.9</v>
      </c>
      <c r="H80" s="21">
        <f>IF([1]Scores!J117=0,"",[1]Scores!J117)</f>
        <v>16.600000000000001</v>
      </c>
      <c r="I80" s="21">
        <f>IF([1]Scores!K117=0,"",[1]Scores!K117)</f>
        <v>14.7</v>
      </c>
      <c r="J80" s="21" t="str">
        <f>IF([1]Scores!L117=0,"",[1]Scores!L117)</f>
        <v/>
      </c>
      <c r="K80" s="21">
        <f>IF([1]Scores!M117=0,"",[1]Scores!M117)</f>
        <v>16.8</v>
      </c>
      <c r="L80" s="21" t="str">
        <f>IF([1]Scores!N117=0,"",[1]Scores!N117)</f>
        <v/>
      </c>
      <c r="M80" s="21">
        <f>IF([1]Scores!O117=0,"",[1]Scores!O117)</f>
        <v>16.899999999999999</v>
      </c>
      <c r="N80">
        <v>12</v>
      </c>
      <c r="O80">
        <v>10</v>
      </c>
      <c r="P80">
        <v>7</v>
      </c>
    </row>
    <row r="81" spans="1:16" hidden="1">
      <c r="A81" s="24" t="s">
        <v>39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6" hidden="1">
      <c r="A82" s="25" t="s">
        <v>38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6">
      <c r="A83" s="24" t="s">
        <v>37</v>
      </c>
      <c r="B83" s="21">
        <f>(([1]Scores!$A122*[1]Scores!D122)+([1]Scores!$A123*[1]Scores!D123))/([1]Scores!$A122+[1]Scores!$A123)</f>
        <v>13.753333333333332</v>
      </c>
      <c r="C83" s="21">
        <f>(([1]Scores!$A122*[1]Scores!E122)+([1]Scores!$A123*[1]Scores!E123))/([1]Scores!$A122+[1]Scores!$A123)</f>
        <v>13.046666666666665</v>
      </c>
      <c r="D83" s="21">
        <f>(([1]Scores!$A122*[1]Scores!F122)+([1]Scores!$A123*[1]Scores!F123))/([1]Scores!$A122+[1]Scores!$A123)</f>
        <v>13.106666666666666</v>
      </c>
      <c r="E83" s="21">
        <f>(([1]Scores!$A122*[1]Scores!G122)+([1]Scores!$A123*[1]Scores!G123))/([1]Scores!$A122+[1]Scores!$A123)</f>
        <v>14.066666666666666</v>
      </c>
      <c r="F83" s="21">
        <f>(([1]Scores!$A122*[1]Scores!H122)+([1]Scores!$A123*[1]Scores!H123))/([1]Scores!$A122+[1]Scores!$A123)</f>
        <v>14.606666666666666</v>
      </c>
      <c r="G83" s="21"/>
      <c r="H83" s="21">
        <f>(([1]Scores!$A122*[1]Scores!J122)+([1]Scores!$A123*[1]Scores!J123))/([1]Scores!$A122+[1]Scores!$A123)</f>
        <v>15.359999999999998</v>
      </c>
      <c r="I83" s="21"/>
      <c r="J83" s="21">
        <f>(([1]Scores!$A122*[1]Scores!L122)+([1]Scores!$A123*[1]Scores!L123))/([1]Scores!$A122+[1]Scores!$A123)</f>
        <v>15.426666666666668</v>
      </c>
      <c r="K83" s="21"/>
      <c r="L83" s="21"/>
      <c r="M83" s="21">
        <f>(([1]Scores!$A122*[1]Scores!O122)+([1]Scores!$A123*[1]Scores!O123))/([1]Scores!$A122+[1]Scores!$A123)</f>
        <v>17.606666666666669</v>
      </c>
      <c r="N83">
        <v>12</v>
      </c>
      <c r="O83">
        <v>9</v>
      </c>
      <c r="P83">
        <v>7</v>
      </c>
    </row>
    <row r="84" spans="1:16">
      <c r="A84" s="24" t="s">
        <v>36</v>
      </c>
      <c r="B84" s="21" t="str">
        <f>IF([1]Scores!D124=0,"",[1]Scores!D124)</f>
        <v/>
      </c>
      <c r="C84" s="21">
        <f>IF([1]Scores!E124=0,"",[1]Scores!E124)</f>
        <v>13.3</v>
      </c>
      <c r="D84" s="21" t="str">
        <f>IF([1]Scores!F124=0,"",[1]Scores!F124)</f>
        <v/>
      </c>
      <c r="E84" s="21">
        <f>IF([1]Scores!G124=0,"",[1]Scores!G124)</f>
        <v>15</v>
      </c>
      <c r="F84" s="21">
        <f>IF([1]Scores!H124=0,"",[1]Scores!H124)</f>
        <v>14.5</v>
      </c>
      <c r="G84" s="21" t="str">
        <f>IF([1]Scores!I124=0,"",[1]Scores!I124)</f>
        <v/>
      </c>
      <c r="H84" s="21">
        <f>IF([1]Scores!J124=0,"",[1]Scores!J124)</f>
        <v>15.2</v>
      </c>
      <c r="I84" s="21">
        <f>IF([1]Scores!K124=0,"",[1]Scores!K124)</f>
        <v>15</v>
      </c>
      <c r="J84" s="21">
        <f>IF([1]Scores!L124=0,"",[1]Scores!L124)</f>
        <v>15.8</v>
      </c>
      <c r="K84" s="21">
        <f>IF([1]Scores!M124=0,"",[1]Scores!M124)</f>
        <v>17.100000000000001</v>
      </c>
      <c r="L84" s="21">
        <f>IF([1]Scores!N124=0,"",[1]Scores!N124)</f>
        <v>16.7</v>
      </c>
      <c r="M84" s="21">
        <f>IF([1]Scores!O124=0,"",[1]Scores!O124)</f>
        <v>18.7</v>
      </c>
      <c r="N84">
        <v>12</v>
      </c>
      <c r="O84">
        <v>10</v>
      </c>
      <c r="P84">
        <v>11</v>
      </c>
    </row>
    <row r="85" spans="1:16" hidden="1">
      <c r="A85" s="24" t="s">
        <v>35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6">
      <c r="A86" s="24" t="s">
        <v>34</v>
      </c>
      <c r="B86" s="21">
        <f>(([1]Scores!$A126*[1]Scores!D126)+([1]Scores!$A127*[1]Scores!D127))/([1]Scores!$A126+[1]Scores!$A127)</f>
        <v>16.5</v>
      </c>
      <c r="C86" s="21">
        <f>(([1]Scores!$A126*[1]Scores!E126)+([1]Scores!$A127*[1]Scores!E127))/([1]Scores!$A126+[1]Scores!$A127)</f>
        <v>16.066666666666666</v>
      </c>
      <c r="D86" s="21">
        <f>(([1]Scores!$A126*[1]Scores!F126)+([1]Scores!$A127*[1]Scores!F127))/([1]Scores!$A126+[1]Scores!$A127)</f>
        <v>15.822222222222223</v>
      </c>
      <c r="E86" s="21">
        <f>(([1]Scores!$A126*[1]Scores!G126)+([1]Scores!$A127*[1]Scores!G127))/([1]Scores!$A126+[1]Scores!$A127)</f>
        <v>16.299999999999997</v>
      </c>
      <c r="F86" s="21">
        <f>(([1]Scores!$A126*[1]Scores!H126)+([1]Scores!$A127*[1]Scores!H127))/([1]Scores!$A126+[1]Scores!$A127)</f>
        <v>16.255555555555556</v>
      </c>
      <c r="G86" s="21">
        <f>(([1]Scores!$A126*[1]Scores!I126)+([1]Scores!$A127*[1]Scores!I127))/([1]Scores!$A126+[1]Scores!$A127)</f>
        <v>17.855555555555554</v>
      </c>
      <c r="H86" s="21">
        <f>(([1]Scores!$A126*[1]Scores!J126)+([1]Scores!$A127*[1]Scores!J127))/([1]Scores!$A126+[1]Scores!$A127)</f>
        <v>17.966666666666665</v>
      </c>
      <c r="I86" s="21">
        <f>(([1]Scores!$A126*[1]Scores!K126)+([1]Scores!$A127*[1]Scores!K127))/([1]Scores!$A126+[1]Scores!$A127)</f>
        <v>18.088888888888889</v>
      </c>
      <c r="J86" s="21">
        <f>(([1]Scores!$A126*[1]Scores!L126)+([1]Scores!$A127*[1]Scores!L127))/([1]Scores!$A126+[1]Scores!$A127)</f>
        <v>18.211111111111112</v>
      </c>
      <c r="K86" s="21">
        <f>(([1]Scores!$A126*[1]Scores!M126)+([1]Scores!$A127*[1]Scores!M127))/([1]Scores!$A126+[1]Scores!$A127)</f>
        <v>18.977777777777778</v>
      </c>
      <c r="L86" s="21">
        <f>(([1]Scores!$A126*[1]Scores!N126)+([1]Scores!$A127*[1]Scores!N127))/([1]Scores!$A126+[1]Scores!$A127)</f>
        <v>18.422222222222224</v>
      </c>
      <c r="M86" s="21">
        <f>(([1]Scores!$A126*[1]Scores!O126)+([1]Scores!$A127*[1]Scores!O127))/([1]Scores!$A126+[1]Scores!$A127)</f>
        <v>19.088888888888889</v>
      </c>
      <c r="N86">
        <v>12</v>
      </c>
      <c r="O86">
        <v>10</v>
      </c>
      <c r="P86">
        <v>11</v>
      </c>
    </row>
    <row r="87" spans="1:16">
      <c r="A87" s="24" t="s">
        <v>33</v>
      </c>
      <c r="B87" s="21">
        <f>IF([1]Scores!D128=0,"",[1]Scores!D128)</f>
        <v>14.1</v>
      </c>
      <c r="C87" s="21">
        <f>IF([1]Scores!E128=0,"",[1]Scores!E128)</f>
        <v>14</v>
      </c>
      <c r="D87" s="21">
        <f>IF([1]Scores!F128=0,"",[1]Scores!F128)</f>
        <v>13.8</v>
      </c>
      <c r="E87" s="21">
        <f>IF([1]Scores!G128=0,"",[1]Scores!G128)</f>
        <v>14.9</v>
      </c>
      <c r="F87" s="21">
        <f>IF([1]Scores!H128=0,"",[1]Scores!H128)</f>
        <v>13.8</v>
      </c>
      <c r="G87" s="21">
        <f>IF([1]Scores!I128=0,"",[1]Scores!I128)</f>
        <v>15.8</v>
      </c>
      <c r="H87" s="21">
        <f>IF([1]Scores!J128=0,"",[1]Scores!J128)</f>
        <v>14.2</v>
      </c>
      <c r="I87" s="21">
        <f>IF([1]Scores!K128=0,"",[1]Scores!K128)</f>
        <v>15.1</v>
      </c>
      <c r="J87" s="21">
        <f>IF([1]Scores!L128=0,"",[1]Scores!L128)</f>
        <v>14.7</v>
      </c>
      <c r="K87" s="21">
        <f>IF([1]Scores!M128=0,"",[1]Scores!M128)</f>
        <v>13.5</v>
      </c>
      <c r="L87" s="21">
        <f>IF([1]Scores!N128=0,"",[1]Scores!N128)</f>
        <v>13.3</v>
      </c>
      <c r="M87" s="21" t="str">
        <f>IF([1]Scores!O128=0,"",[1]Scores!O128)</f>
        <v/>
      </c>
      <c r="N87">
        <v>6</v>
      </c>
      <c r="O87">
        <v>8</v>
      </c>
      <c r="P87">
        <v>4</v>
      </c>
    </row>
    <row r="88" spans="1:16">
      <c r="A88" s="24" t="s">
        <v>32</v>
      </c>
      <c r="B88" s="21" t="str">
        <f>IF([1]Scores!D129=0,"",[1]Scores!D129)</f>
        <v/>
      </c>
      <c r="C88" s="21">
        <f>IF([1]Scores!E129=0,"",[1]Scores!E129)</f>
        <v>13.9</v>
      </c>
      <c r="D88" s="21">
        <f>IF([1]Scores!F129=0,"",[1]Scores!F129)</f>
        <v>11.6</v>
      </c>
      <c r="E88" s="21">
        <f>IF([1]Scores!G129=0,"",[1]Scores!G129)</f>
        <v>14.5</v>
      </c>
      <c r="F88" s="21">
        <f>IF([1]Scores!H129=0,"",[1]Scores!H129)</f>
        <v>13.4</v>
      </c>
      <c r="G88" s="21" t="str">
        <f>IF([1]Scores!I129=0,"",[1]Scores!I129)</f>
        <v/>
      </c>
      <c r="H88" s="21" t="str">
        <f>IF([1]Scores!J129=0,"",[1]Scores!J129)</f>
        <v/>
      </c>
      <c r="I88" s="21" t="str">
        <f>IF([1]Scores!K129=0,"",[1]Scores!K129)</f>
        <v/>
      </c>
      <c r="J88" s="21">
        <f>IF([1]Scores!L129=0,"",[1]Scores!L129)</f>
        <v>16</v>
      </c>
      <c r="K88" s="21">
        <f>IF([1]Scores!M129=0,"",[1]Scores!M129)</f>
        <v>14.7</v>
      </c>
      <c r="L88" s="21">
        <f>IF([1]Scores!N129=0,"",[1]Scores!N129)</f>
        <v>17.899999999999999</v>
      </c>
      <c r="M88" s="21" t="str">
        <f>IF([1]Scores!O129=0,"",[1]Scores!O129)</f>
        <v/>
      </c>
      <c r="N88">
        <v>12</v>
      </c>
      <c r="O88">
        <v>9</v>
      </c>
      <c r="P88">
        <v>11</v>
      </c>
    </row>
    <row r="89" spans="1:16">
      <c r="A89" s="24" t="s">
        <v>31</v>
      </c>
      <c r="B89" s="21">
        <f>(([1]Scores!$A130*[1]Scores!D130)+([1]Scores!$A131*[1]Scores!D131))/([1]Scores!$A130+[1]Scores!$A131)</f>
        <v>15.25</v>
      </c>
      <c r="C89" s="21">
        <f>(([1]Scores!$A130*[1]Scores!E130)+([1]Scores!$A131*[1]Scores!E131))/([1]Scores!$A130+[1]Scores!$A131)</f>
        <v>14.5</v>
      </c>
      <c r="D89" s="21"/>
      <c r="E89" s="21">
        <f>(([1]Scores!$A130*[1]Scores!G130)+([1]Scores!$A131*[1]Scores!G131))/([1]Scores!$A130+[1]Scores!$A131)</f>
        <v>13.666666666666666</v>
      </c>
      <c r="F89" s="21">
        <f>(([1]Scores!$A130*[1]Scores!H130)+([1]Scores!$A131*[1]Scores!H131))/([1]Scores!$A130+[1]Scores!$A131)</f>
        <v>14.75</v>
      </c>
      <c r="G89" s="21"/>
      <c r="H89" s="21">
        <f>(([1]Scores!$A130*[1]Scores!J130)+([1]Scores!$A131*[1]Scores!J131))/([1]Scores!$A130+[1]Scores!$A131)</f>
        <v>13.833333333333334</v>
      </c>
      <c r="I89" s="21"/>
      <c r="J89" s="21"/>
      <c r="K89" s="21"/>
      <c r="L89" s="21"/>
      <c r="M89" s="21">
        <f>(([1]Scores!$A130*[1]Scores!O130)+([1]Scores!$A131*[1]Scores!O131))/([1]Scores!$A130+[1]Scores!$A131)</f>
        <v>18.5</v>
      </c>
      <c r="N89">
        <v>12</v>
      </c>
      <c r="O89">
        <v>1</v>
      </c>
      <c r="P89">
        <v>5</v>
      </c>
    </row>
    <row r="90" spans="1:16" hidden="1">
      <c r="A90" s="24" t="s">
        <v>30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6" hidden="1">
      <c r="A91" s="24" t="s">
        <v>29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6">
      <c r="A92" s="24" t="s">
        <v>28</v>
      </c>
      <c r="B92" s="21">
        <f>(([1]Scores!$A134*[1]Scores!D134)+([1]Scores!$A135*[1]Scores!D135))/([1]Scores!$A134+[1]Scores!$A135)</f>
        <v>16</v>
      </c>
      <c r="C92" s="21">
        <f>(([1]Scores!$A134*[1]Scores!E134)+([1]Scores!$A135*[1]Scores!E135))/([1]Scores!$A134+[1]Scores!$A135)</f>
        <v>14.173684210526316</v>
      </c>
      <c r="D92" s="21">
        <f>(([1]Scores!$A134*[1]Scores!F134)+([1]Scores!$A135*[1]Scores!F135))/([1]Scores!$A134+[1]Scores!$A135)</f>
        <v>15.536842105263156</v>
      </c>
      <c r="E92" s="21">
        <f>(([1]Scores!$A134*[1]Scores!G134)+([1]Scores!$A135*[1]Scores!G135))/([1]Scores!$A134+[1]Scores!$A135)</f>
        <v>15.268421052631581</v>
      </c>
      <c r="F92" s="21">
        <f>(([1]Scores!$A134*[1]Scores!H134)+([1]Scores!$A135*[1]Scores!H135))/([1]Scores!$A134+[1]Scores!$A135)</f>
        <v>16.463157894736838</v>
      </c>
      <c r="G92" s="21">
        <f>(([1]Scores!$A134*[1]Scores!I134)+([1]Scores!$A135*[1]Scores!I135))/([1]Scores!$A134+[1]Scores!$A135)</f>
        <v>16.55263157894737</v>
      </c>
      <c r="H92" s="21">
        <f>(([1]Scores!$A134*[1]Scores!J134)+([1]Scores!$A135*[1]Scores!J135))/([1]Scores!$A134+[1]Scores!$A135)</f>
        <v>15.763157894736842</v>
      </c>
      <c r="I92" s="21"/>
      <c r="J92" s="21">
        <f>(([1]Scores!$A134*[1]Scores!L134)+([1]Scores!$A135*[1]Scores!L135))/([1]Scores!$A134+[1]Scores!$A135)</f>
        <v>17.278947368421058</v>
      </c>
      <c r="K92" s="21"/>
      <c r="L92" s="21">
        <f>(([1]Scores!$A134*[1]Scores!N134)+([1]Scores!$A135*[1]Scores!N135))/([1]Scores!$A134+[1]Scores!$A135)</f>
        <v>17.315789473684209</v>
      </c>
      <c r="M92" s="21">
        <f>(([1]Scores!$A134*[1]Scores!O134)+([1]Scores!$A135*[1]Scores!O135))/([1]Scores!$A134+[1]Scores!$A135)</f>
        <v>16.747368421052634</v>
      </c>
      <c r="N92">
        <v>11</v>
      </c>
      <c r="O92">
        <v>9</v>
      </c>
      <c r="P92">
        <v>12</v>
      </c>
    </row>
    <row r="93" spans="1:16">
      <c r="A93" s="24" t="s">
        <v>27</v>
      </c>
      <c r="B93" s="21"/>
      <c r="C93" s="21"/>
      <c r="D93" s="21">
        <f>(([1]Scores!$A136*[1]Scores!F136)+([1]Scores!$A137*[1]Scores!F137))/([1]Scores!$A136+[1]Scores!$A137)</f>
        <v>14.470000000000002</v>
      </c>
      <c r="E93" s="21"/>
      <c r="F93" s="21"/>
      <c r="G93" s="21">
        <f>(([1]Scores!$A136*[1]Scores!I136)+([1]Scores!$A137*[1]Scores!I137))/([1]Scores!$A136+[1]Scores!$A137)</f>
        <v>15.629999999999999</v>
      </c>
      <c r="H93" s="21">
        <f>(([1]Scores!$A136*[1]Scores!J136)+([1]Scores!$A137*[1]Scores!J137))/([1]Scores!$A136+[1]Scores!$A137)</f>
        <v>14.570000000000002</v>
      </c>
      <c r="I93" s="21"/>
      <c r="J93" s="21">
        <f>(([1]Scores!$A136*[1]Scores!L136)+([1]Scores!$A137*[1]Scores!L137))/([1]Scores!$A136+[1]Scores!$A137)</f>
        <v>16.079999999999998</v>
      </c>
      <c r="K93" s="21"/>
      <c r="L93" s="21">
        <f>(([1]Scores!$A136*[1]Scores!N136)+([1]Scores!$A137*[1]Scores!N137))/([1]Scores!$A136+[1]Scores!$A137)</f>
        <v>16.91</v>
      </c>
      <c r="M93" s="21">
        <f>(([1]Scores!$A136*[1]Scores!O136)+([1]Scores!$A137*[1]Scores!O137))/([1]Scores!$A136+[1]Scores!$A137)</f>
        <v>18.529999999999998</v>
      </c>
      <c r="N93">
        <v>12</v>
      </c>
      <c r="O93">
        <v>11</v>
      </c>
      <c r="P93">
        <v>9</v>
      </c>
    </row>
    <row r="94" spans="1:16">
      <c r="A94" s="24" t="s">
        <v>26</v>
      </c>
      <c r="B94" s="21"/>
      <c r="C94" s="21">
        <f>(([1]Scores!$A138*[1]Scores!E138)+([1]Scores!$A139*[1]Scores!E139))/([1]Scores!$A138+[1]Scores!$A139)</f>
        <v>13.863636363636363</v>
      </c>
      <c r="D94" s="21">
        <f>(([1]Scores!$A138*[1]Scores!F138)+([1]Scores!$A139*[1]Scores!F139))/([1]Scores!$A138+[1]Scores!$A139)</f>
        <v>14.19090909090909</v>
      </c>
      <c r="E94" s="21">
        <f>(([1]Scores!$A138*[1]Scores!G138)+([1]Scores!$A139*[1]Scores!G139))/([1]Scores!$A138+[1]Scores!$A139)</f>
        <v>15.5</v>
      </c>
      <c r="F94" s="21">
        <f>(([1]Scores!$A138*[1]Scores!H138)+([1]Scores!$A139*[1]Scores!H139))/([1]Scores!$A138+[1]Scores!$A139)</f>
        <v>13.668181818181818</v>
      </c>
      <c r="G94" s="21">
        <f>(([1]Scores!$A138*[1]Scores!I138)+([1]Scores!$A139*[1]Scores!I139))/([1]Scores!$A138+[1]Scores!$A139)</f>
        <v>15.090909090909092</v>
      </c>
      <c r="H94" s="21">
        <f>(([1]Scores!$A138*[1]Scores!J138)+([1]Scores!$A139*[1]Scores!J139))/([1]Scores!$A138+[1]Scores!$A139)</f>
        <v>17.190909090909091</v>
      </c>
      <c r="I94" s="21">
        <f>(([1]Scores!$A138*[1]Scores!K138)+([1]Scores!$A139*[1]Scores!K139))/([1]Scores!$A138+[1]Scores!$A139)</f>
        <v>16.013636363636365</v>
      </c>
      <c r="J94" s="21">
        <f>(([1]Scores!$A138*[1]Scores!L138)+([1]Scores!$A139*[1]Scores!L139))/([1]Scores!$A138+[1]Scores!$A139)</f>
        <v>15.409090909090908</v>
      </c>
      <c r="K94" s="21">
        <f>(([1]Scores!$A138*[1]Scores!M138)+([1]Scores!$A139*[1]Scores!M139))/([1]Scores!$A138+[1]Scores!$A139)</f>
        <v>16.390909090909091</v>
      </c>
      <c r="L94" s="21">
        <f>(([1]Scores!$A138*[1]Scores!N138)+([1]Scores!$A139*[1]Scores!N139))/([1]Scores!$A138+[1]Scores!$A139)</f>
        <v>16.263636363636365</v>
      </c>
      <c r="M94" s="21"/>
      <c r="N94">
        <v>7</v>
      </c>
      <c r="O94">
        <v>10</v>
      </c>
      <c r="P94">
        <v>11</v>
      </c>
    </row>
    <row r="95" spans="1:16">
      <c r="A95" s="24" t="s">
        <v>25</v>
      </c>
      <c r="B95" s="21">
        <f>IF([1]Scores!D140=0,"",[1]Scores!D140)</f>
        <v>14.3</v>
      </c>
      <c r="C95" s="21">
        <f>IF([1]Scores!E140=0,"",[1]Scores!E140)</f>
        <v>13.1</v>
      </c>
      <c r="D95" s="21">
        <f>IF([1]Scores!F140=0,"",[1]Scores!F140)</f>
        <v>13.8</v>
      </c>
      <c r="E95" s="21">
        <f>IF([1]Scores!G140=0,"",[1]Scores!G140)</f>
        <v>13.8</v>
      </c>
      <c r="F95" s="21">
        <f>IF([1]Scores!H140=0,"",[1]Scores!H140)</f>
        <v>14.7</v>
      </c>
      <c r="G95" s="21" t="str">
        <f>IF([1]Scores!I140=0,"",[1]Scores!I140)</f>
        <v/>
      </c>
      <c r="H95" s="21">
        <f>IF([1]Scores!J140=0,"",[1]Scores!J140)</f>
        <v>13.8</v>
      </c>
      <c r="I95" s="21">
        <f>IF([1]Scores!K140=0,"",[1]Scores!K140)</f>
        <v>15.3</v>
      </c>
      <c r="J95" s="21">
        <f>IF([1]Scores!L140=0,"",[1]Scores!L140)</f>
        <v>14.6</v>
      </c>
      <c r="K95" s="21" t="str">
        <f>IF([1]Scores!M140=0,"",[1]Scores!M140)</f>
        <v/>
      </c>
      <c r="L95" s="21" t="str">
        <f>IF([1]Scores!N140=0,"",[1]Scores!N140)</f>
        <v/>
      </c>
      <c r="M95" s="21">
        <f>IF([1]Scores!O140=0,"",[1]Scores!O140)</f>
        <v>16.3</v>
      </c>
      <c r="N95">
        <v>12</v>
      </c>
      <c r="O95">
        <v>8</v>
      </c>
      <c r="P95">
        <v>5</v>
      </c>
    </row>
    <row r="96" spans="1:16" hidden="1">
      <c r="A96" s="24" t="s">
        <v>24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</row>
    <row r="97" spans="1:16" hidden="1">
      <c r="A97" s="24" t="s">
        <v>23</v>
      </c>
      <c r="B97" s="21" t="str">
        <f>IF([1]Scores!D142=0,"",[1]Scores!D142)</f>
        <v/>
      </c>
      <c r="C97" s="21" t="str">
        <f>IF([1]Scores!E142=0,"",[1]Scores!E142)</f>
        <v/>
      </c>
      <c r="D97" s="21" t="str">
        <f>IF([1]Scores!F142=0,"",[1]Scores!F142)</f>
        <v/>
      </c>
      <c r="E97" s="21" t="str">
        <f>IF([1]Scores!G142=0,"",[1]Scores!G142)</f>
        <v/>
      </c>
      <c r="F97" s="21" t="str">
        <f>IF([1]Scores!H142=0,"",[1]Scores!H142)</f>
        <v/>
      </c>
      <c r="G97" s="21" t="str">
        <f>IF([1]Scores!I142=0,"",[1]Scores!I142)</f>
        <v/>
      </c>
      <c r="H97" s="21" t="str">
        <f>IF([1]Scores!J142=0,"",[1]Scores!J142)</f>
        <v/>
      </c>
      <c r="I97" s="21" t="str">
        <f>IF([1]Scores!K142=0,"",[1]Scores!K142)</f>
        <v/>
      </c>
      <c r="J97" s="21" t="str">
        <f>IF([1]Scores!L142=0,"",[1]Scores!L142)</f>
        <v/>
      </c>
      <c r="K97" s="21" t="str">
        <f>IF([1]Scores!M142=0,"",[1]Scores!M142)</f>
        <v/>
      </c>
      <c r="L97" s="21" t="str">
        <f>IF([1]Scores!N142=0,"",[1]Scores!N142)</f>
        <v/>
      </c>
      <c r="M97" s="21" t="str">
        <f>IF([1]Scores!O142=0,"",[1]Scores!O142)</f>
        <v/>
      </c>
    </row>
    <row r="98" spans="1:16">
      <c r="A98" s="24" t="s">
        <v>22</v>
      </c>
      <c r="B98" s="21">
        <f>(([1]Scores!$A143*[1]Scores!D143)+([1]Scores!$A144*[1]Scores!D144))/([1]Scores!$A143+[1]Scores!$A144)</f>
        <v>13.990909090909089</v>
      </c>
      <c r="C98" s="21">
        <f>(([1]Scores!$A143*[1]Scores!E143)+([1]Scores!$A144*[1]Scores!E144))/([1]Scores!$A143+[1]Scores!$A144)</f>
        <v>15.631818181818181</v>
      </c>
      <c r="D98" s="21">
        <f>(([1]Scores!$A143*[1]Scores!F143)+([1]Scores!$A144*[1]Scores!F144))/([1]Scores!$A143+[1]Scores!$A144)</f>
        <v>14.645454545454548</v>
      </c>
      <c r="E98" s="21">
        <f>(([1]Scores!$A143*[1]Scores!G143)+([1]Scores!$A144*[1]Scores!G144))/([1]Scores!$A143+[1]Scores!$A144)</f>
        <v>14.354545454545452</v>
      </c>
      <c r="F98" s="21">
        <f>(([1]Scores!$A143*[1]Scores!H143)+([1]Scores!$A144*[1]Scores!H144))/([1]Scores!$A143+[1]Scores!$A144)</f>
        <v>15.863636363636363</v>
      </c>
      <c r="G98" s="21"/>
      <c r="H98" s="21"/>
      <c r="I98" s="21"/>
      <c r="J98" s="21"/>
      <c r="K98" s="21"/>
      <c r="L98" s="21"/>
      <c r="M98" s="21"/>
      <c r="N98">
        <v>5</v>
      </c>
      <c r="O98">
        <v>2</v>
      </c>
      <c r="P98">
        <v>3</v>
      </c>
    </row>
    <row r="99" spans="1:16" hidden="1">
      <c r="A99" s="24" t="s">
        <v>21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1:16">
      <c r="A100" s="24" t="s">
        <v>20</v>
      </c>
      <c r="B100" s="21">
        <f>(([1]Scores!$A146*[1]Scores!D146)+([1]Scores!$A147*[1]Scores!D147))/([1]Scores!$A146+[1]Scores!$A147)</f>
        <v>15.759090909090908</v>
      </c>
      <c r="C100" s="21">
        <f>(([1]Scores!$A146*[1]Scores!E146)+([1]Scores!$A147*[1]Scores!E147))/([1]Scores!$A146+[1]Scores!$A147)</f>
        <v>14.640909090909089</v>
      </c>
      <c r="D100" s="21"/>
      <c r="E100" s="21">
        <f>(([1]Scores!$A146*[1]Scores!G146)+([1]Scores!$A147*[1]Scores!G147))/([1]Scores!$A146+[1]Scores!$A147)</f>
        <v>15.540909090909093</v>
      </c>
      <c r="F100" s="21">
        <f>(([1]Scores!$A146*[1]Scores!H146)+([1]Scores!$A147*[1]Scores!H147))/([1]Scores!$A146+[1]Scores!$A147)</f>
        <v>16.209090909090911</v>
      </c>
      <c r="G100" s="21">
        <f>(([1]Scores!$A146*[1]Scores!I146)+([1]Scores!$A147*[1]Scores!I147))/([1]Scores!$A146+[1]Scores!$A147)</f>
        <v>16.640909090909091</v>
      </c>
      <c r="H100" s="21"/>
      <c r="I100" s="21"/>
      <c r="J100" s="21">
        <f>(([1]Scores!$A146*[1]Scores!L146)+([1]Scores!$A147*[1]Scores!L147))/([1]Scores!$A146+[1]Scores!$A147)</f>
        <v>17.495454545454546</v>
      </c>
      <c r="K100" s="21"/>
      <c r="L100" s="21">
        <f>(([1]Scores!$A146*[1]Scores!N146)+([1]Scores!$A147*[1]Scores!N147))/([1]Scores!$A146+[1]Scores!$A147)</f>
        <v>17.995454545454546</v>
      </c>
      <c r="M100" s="21"/>
      <c r="N100">
        <v>11</v>
      </c>
      <c r="O100">
        <v>9</v>
      </c>
      <c r="P100">
        <v>6</v>
      </c>
    </row>
    <row r="101" spans="1:16">
      <c r="A101" s="24" t="s">
        <v>19</v>
      </c>
      <c r="B101" s="21">
        <f>IF([1]Scores!D148=0,"",[1]Scores!D148)</f>
        <v>11.5</v>
      </c>
      <c r="C101" s="21">
        <f>IF([1]Scores!E148=0,"",[1]Scores!E148)</f>
        <v>12.2</v>
      </c>
      <c r="D101" s="21">
        <f>IF([1]Scores!F148=0,"",[1]Scores!F148)</f>
        <v>12</v>
      </c>
      <c r="E101" s="21">
        <f>IF([1]Scores!G148=0,"",[1]Scores!G148)</f>
        <v>13.3</v>
      </c>
      <c r="F101" s="21">
        <f>IF([1]Scores!H148=0,"",[1]Scores!H148)</f>
        <v>14.6</v>
      </c>
      <c r="G101" s="21">
        <f>IF([1]Scores!I148=0,"",[1]Scores!I148)</f>
        <v>15.8</v>
      </c>
      <c r="H101" s="21" t="str">
        <f>IF([1]Scores!J148=0,"",[1]Scores!J148)</f>
        <v/>
      </c>
      <c r="I101" s="21" t="str">
        <f>IF([1]Scores!K148=0,"",[1]Scores!K148)</f>
        <v/>
      </c>
      <c r="J101" s="21" t="str">
        <f>IF([1]Scores!L148=0,"",[1]Scores!L148)</f>
        <v/>
      </c>
      <c r="K101" s="21" t="str">
        <f>IF([1]Scores!M148=0,"",[1]Scores!M148)</f>
        <v/>
      </c>
      <c r="L101" s="21" t="str">
        <f>IF([1]Scores!N148=0,"",[1]Scores!N148)</f>
        <v/>
      </c>
      <c r="M101" s="21" t="str">
        <f>IF([1]Scores!O148=0,"",[1]Scores!O148)</f>
        <v/>
      </c>
      <c r="N101">
        <v>6</v>
      </c>
      <c r="O101">
        <v>5</v>
      </c>
      <c r="P101">
        <v>4</v>
      </c>
    </row>
    <row r="102" spans="1:16">
      <c r="A102" s="24" t="s">
        <v>18</v>
      </c>
      <c r="B102" s="21">
        <f>(([1]Scores!$A149*[1]Scores!D149)+([1]Scores!$A150*[1]Scores!D150))/([1]Scores!$A149+[1]Scores!$A150)</f>
        <v>15.339130434782609</v>
      </c>
      <c r="C102" s="21">
        <f>(([1]Scores!$A149*[1]Scores!E149)+([1]Scores!$A150*[1]Scores!E150))/([1]Scores!$A149+[1]Scores!$A150)</f>
        <v>10.895652173913044</v>
      </c>
      <c r="D102" s="21">
        <f>(([1]Scores!$A149*[1]Scores!F149)+([1]Scores!$A150*[1]Scores!F150))/([1]Scores!$A149+[1]Scores!$A150)</f>
        <v>15.317391304347826</v>
      </c>
      <c r="E102" s="21"/>
      <c r="F102" s="21">
        <f>(([1]Scores!$A149*[1]Scores!H149)+([1]Scores!$A150*[1]Scores!H150))/([1]Scores!$A149+[1]Scores!$A150)</f>
        <v>17.278260869565216</v>
      </c>
      <c r="G102" s="21">
        <f>(([1]Scores!$A149*[1]Scores!I149)+([1]Scores!$A150*[1]Scores!I150))/([1]Scores!$A149+[1]Scores!$A150)</f>
        <v>15.130434782608695</v>
      </c>
      <c r="H102" s="21">
        <f>(([1]Scores!$A149*[1]Scores!J149)+([1]Scores!$A150*[1]Scores!J150))/([1]Scores!$A149+[1]Scores!$A150)</f>
        <v>14.217391304347826</v>
      </c>
      <c r="I102" s="21"/>
      <c r="J102" s="21"/>
      <c r="K102" s="21">
        <f>(([1]Scores!$A149*[1]Scores!M149)+([1]Scores!$A150*[1]Scores!M150))/([1]Scores!$A149+[1]Scores!$A150)</f>
        <v>16.365217391304348</v>
      </c>
      <c r="L102" s="21"/>
      <c r="M102" s="21">
        <f>(([1]Scores!$A149*[1]Scores!O149)+([1]Scores!$A150*[1]Scores!O150))/([1]Scores!$A149+[1]Scores!$A150)</f>
        <v>17.160869565217393</v>
      </c>
      <c r="N102">
        <v>5</v>
      </c>
      <c r="O102">
        <v>12</v>
      </c>
      <c r="P102">
        <v>10</v>
      </c>
    </row>
    <row r="103" spans="1:16">
      <c r="A103" s="24" t="s">
        <v>17</v>
      </c>
      <c r="B103" s="21">
        <f>(([1]Scores!$A151*[1]Scores!D151)+([1]Scores!$A152*[1]Scores!D152))/([1]Scores!$A151+[1]Scores!$A152)</f>
        <v>13.622222222222222</v>
      </c>
      <c r="C103" s="21">
        <f>(([1]Scores!$A151*[1]Scores!E151)+([1]Scores!$A152*[1]Scores!E152))/([1]Scores!$A151+[1]Scores!$A152)</f>
        <v>13.716666666666665</v>
      </c>
      <c r="D103" s="21">
        <f>(([1]Scores!$A151*[1]Scores!F151)+([1]Scores!$A152*[1]Scores!F152))/([1]Scores!$A151+[1]Scores!$A152)</f>
        <v>13.83888888888889</v>
      </c>
      <c r="E103" s="21">
        <f>(([1]Scores!$A151*[1]Scores!G151)+([1]Scores!$A152*[1]Scores!G152))/([1]Scores!$A151+[1]Scores!$A152)</f>
        <v>15.72777777777778</v>
      </c>
      <c r="F103" s="21">
        <f>(([1]Scores!$A151*[1]Scores!H151)+([1]Scores!$A152*[1]Scores!H152))/([1]Scores!$A151+[1]Scores!$A152)</f>
        <v>15.622222222222222</v>
      </c>
      <c r="G103" s="21">
        <f>(([1]Scores!$A151*[1]Scores!I151)+([1]Scores!$A152*[1]Scores!I152))/([1]Scores!$A151+[1]Scores!$A152)</f>
        <v>16.311111111111114</v>
      </c>
      <c r="H103" s="21">
        <f>(([1]Scores!$A151*[1]Scores!J151)+([1]Scores!$A152*[1]Scores!J152))/([1]Scores!$A151+[1]Scores!$A152)</f>
        <v>16.527777777777779</v>
      </c>
      <c r="I103" s="21"/>
      <c r="J103" s="21"/>
      <c r="K103" s="21">
        <f>(([1]Scores!$A151*[1]Scores!M151)+([1]Scores!$A152*[1]Scores!M152))/([1]Scores!$A151+[1]Scores!$A152)</f>
        <v>14.583333333333334</v>
      </c>
      <c r="L103" s="21">
        <f>(([1]Scores!$A151*[1]Scores!N151)+([1]Scores!$A152*[1]Scores!N152))/([1]Scores!$A151+[1]Scores!$A152)</f>
        <v>15.188888888888888</v>
      </c>
      <c r="M103" s="21">
        <f>(([1]Scores!$A151*[1]Scores!O151)+([1]Scores!$A152*[1]Scores!O152))/([1]Scores!$A151+[1]Scores!$A152)</f>
        <v>17.361111111111111</v>
      </c>
      <c r="N103">
        <v>12</v>
      </c>
      <c r="O103">
        <v>7</v>
      </c>
      <c r="P103">
        <v>6</v>
      </c>
    </row>
    <row r="104" spans="1:16">
      <c r="A104" s="24" t="s">
        <v>16</v>
      </c>
      <c r="B104" s="21">
        <f>IF([1]Scores!D153=0,"",[1]Scores!D153)</f>
        <v>15.9</v>
      </c>
      <c r="C104" s="21">
        <f>IF([1]Scores!E153=0,"",[1]Scores!E153)</f>
        <v>14.5</v>
      </c>
      <c r="D104" s="21">
        <f>IF([1]Scores!F153=0,"",[1]Scores!F153)</f>
        <v>15.9</v>
      </c>
      <c r="E104" s="21" t="str">
        <f>IF([1]Scores!G153=0,"",[1]Scores!G153)</f>
        <v/>
      </c>
      <c r="F104" s="21" t="str">
        <f>IF([1]Scores!H153=0,"",[1]Scores!H153)</f>
        <v/>
      </c>
      <c r="G104" s="21" t="str">
        <f>IF([1]Scores!I153=0,"",[1]Scores!I153)</f>
        <v/>
      </c>
      <c r="H104" s="21">
        <f>IF([1]Scores!J153=0,"",[1]Scores!J153)</f>
        <v>16.600000000000001</v>
      </c>
      <c r="I104" s="21">
        <f>IF([1]Scores!K153=0,"",[1]Scores!K153)</f>
        <v>17.399999999999999</v>
      </c>
      <c r="J104" s="21">
        <f>IF([1]Scores!L153=0,"",[1]Scores!L153)</f>
        <v>17.7</v>
      </c>
      <c r="K104" s="21">
        <f>IF([1]Scores!M153=0,"",[1]Scores!M153)</f>
        <v>17.3</v>
      </c>
      <c r="L104" s="21" t="str">
        <f>IF([1]Scores!N153=0,"",[1]Scores!N153)</f>
        <v/>
      </c>
      <c r="M104" s="21">
        <f>IF([1]Scores!O153=0,"",[1]Scores!O153)</f>
        <v>17.5</v>
      </c>
      <c r="N104">
        <v>9</v>
      </c>
      <c r="O104">
        <v>12</v>
      </c>
      <c r="P104">
        <v>8</v>
      </c>
    </row>
    <row r="105" spans="1:16" hidden="1">
      <c r="A105" s="24" t="s">
        <v>15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6" hidden="1">
      <c r="A106" s="24" t="s">
        <v>14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6" hidden="1">
      <c r="A107" s="24" t="s">
        <v>13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6" hidden="1">
      <c r="A108" s="24" t="s">
        <v>12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6" hidden="1">
      <c r="A109" s="24" t="s">
        <v>11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6">
      <c r="A110" s="24" t="s">
        <v>10</v>
      </c>
      <c r="B110" s="21">
        <f>(([1]Scores!$A160*[1]Scores!D160)+([1]Scores!$A161*[1]Scores!D161))/([1]Scores!$A160+[1]Scores!$A161)</f>
        <v>15</v>
      </c>
      <c r="C110" s="21">
        <f>(([1]Scores!$A160*[1]Scores!E160)+([1]Scores!$A161*[1]Scores!E161))/([1]Scores!$A160+[1]Scores!$A161)</f>
        <v>14.306666666666667</v>
      </c>
      <c r="D110" s="21">
        <f>(([1]Scores!$A160*[1]Scores!F160)+([1]Scores!$A161*[1]Scores!F161))/([1]Scores!$A160+[1]Scores!$A161)</f>
        <v>13.253333333333332</v>
      </c>
      <c r="E110" s="21">
        <f>(([1]Scores!$A160*[1]Scores!G160)+([1]Scores!$A161*[1]Scores!G161))/([1]Scores!$A160+[1]Scores!$A161)</f>
        <v>15.253333333333332</v>
      </c>
      <c r="F110" s="21">
        <f>(([1]Scores!$A160*[1]Scores!H160)+([1]Scores!$A161*[1]Scores!H161))/([1]Scores!$A160+[1]Scores!$A161)</f>
        <v>15.033333333333333</v>
      </c>
      <c r="G110" s="21">
        <f>(([1]Scores!$A160*[1]Scores!I160)+([1]Scores!$A161*[1]Scores!I161))/([1]Scores!$A160+[1]Scores!$A161)</f>
        <v>15.873333333333333</v>
      </c>
      <c r="H110" s="21">
        <f>(([1]Scores!$A160*[1]Scores!J160)+([1]Scores!$A161*[1]Scores!J161))/([1]Scores!$A160+[1]Scores!$A161)</f>
        <v>15.780000000000001</v>
      </c>
      <c r="I110" s="21"/>
      <c r="J110" s="21">
        <f>(([1]Scores!$A160*[1]Scores!L160)+([1]Scores!$A161*[1]Scores!L161))/([1]Scores!$A160+[1]Scores!$A161)</f>
        <v>15.813333333333334</v>
      </c>
      <c r="K110" s="21">
        <f>(([1]Scores!$A160*[1]Scores!M160)+([1]Scores!$A161*[1]Scores!M161))/([1]Scores!$A160+[1]Scores!$A161)</f>
        <v>16.213333333333335</v>
      </c>
      <c r="L110" s="21"/>
      <c r="M110" s="21">
        <f>(([1]Scores!$A160*[1]Scores!O160)+([1]Scores!$A161*[1]Scores!O161))/([1]Scores!$A160+[1]Scores!$A161)</f>
        <v>17.066666666666666</v>
      </c>
      <c r="N110">
        <v>12</v>
      </c>
      <c r="O110">
        <v>10</v>
      </c>
      <c r="P110">
        <v>6</v>
      </c>
    </row>
    <row r="111" spans="1:16" hidden="1">
      <c r="A111" s="23" t="s">
        <v>9</v>
      </c>
      <c r="B111" s="21" t="str">
        <f>IF([1]Scores!D162=0,"",[1]Scores!D162)</f>
        <v/>
      </c>
      <c r="C111" s="21" t="str">
        <f>IF([1]Scores!E162=0,"",[1]Scores!E162)</f>
        <v/>
      </c>
      <c r="D111" s="21" t="str">
        <f>IF([1]Scores!F162=0,"",[1]Scores!F162)</f>
        <v/>
      </c>
      <c r="E111" s="21" t="str">
        <f>IF([1]Scores!G162=0,"",[1]Scores!G162)</f>
        <v/>
      </c>
      <c r="F111" s="21" t="str">
        <f>IF([1]Scores!H162=0,"",[1]Scores!H162)</f>
        <v/>
      </c>
      <c r="G111" s="21" t="str">
        <f>IF([1]Scores!I162=0,"",[1]Scores!I162)</f>
        <v/>
      </c>
      <c r="H111" s="21" t="str">
        <f>IF([1]Scores!J162=0,"",[1]Scores!J162)</f>
        <v/>
      </c>
      <c r="I111" s="21" t="str">
        <f>IF([1]Scores!K162=0,"",[1]Scores!K162)</f>
        <v/>
      </c>
      <c r="J111" s="21" t="str">
        <f>IF([1]Scores!L162=0,"",[1]Scores!L162)</f>
        <v/>
      </c>
      <c r="K111" s="21" t="str">
        <f>IF([1]Scores!M162=0,"",[1]Scores!M162)</f>
        <v/>
      </c>
      <c r="L111" s="21" t="str">
        <f>IF([1]Scores!N162=0,"",[1]Scores!N162)</f>
        <v/>
      </c>
      <c r="M111" s="21" t="str">
        <f>IF([1]Scores!O162=0,"",[1]Scores!O162)</f>
        <v/>
      </c>
    </row>
    <row r="112" spans="1:16">
      <c r="A112" s="22"/>
      <c r="B112" s="21"/>
      <c r="C112" s="21"/>
      <c r="D112" s="21"/>
      <c r="E112" s="21"/>
      <c r="F112" s="21"/>
      <c r="G112" s="21"/>
      <c r="H112" s="21"/>
      <c r="I112" s="21"/>
      <c r="J112" s="21"/>
      <c r="K112" s="20"/>
      <c r="L112" s="19"/>
      <c r="M112" s="19"/>
    </row>
    <row r="113" spans="1:13">
      <c r="A113" s="18" t="s">
        <v>8</v>
      </c>
      <c r="B113" s="16">
        <f>[1]Scores!D166</f>
        <v>14.334888653234364</v>
      </c>
      <c r="C113" s="16">
        <f>[1]Scores!E166</f>
        <v>13.637688821752269</v>
      </c>
      <c r="D113" s="16">
        <f>[1]Scores!F166</f>
        <v>14.315979381443302</v>
      </c>
      <c r="E113" s="16">
        <f>[1]Scores!G166</f>
        <v>15.033521657250473</v>
      </c>
      <c r="F113" s="16">
        <f>[1]Scores!H166</f>
        <v>15.137727666955767</v>
      </c>
      <c r="G113" s="16">
        <f>[1]Scores!I166</f>
        <v>16.017219251336897</v>
      </c>
      <c r="H113" s="16">
        <f>[1]Scores!J166</f>
        <v>15.500279850746274</v>
      </c>
      <c r="I113" s="16">
        <f>[1]Scores!K166</f>
        <v>16.107789473684214</v>
      </c>
      <c r="J113" s="16">
        <f>[1]Scores!L166</f>
        <v>16.097837150127226</v>
      </c>
      <c r="K113" s="16">
        <f>[1]Scores!M166</f>
        <v>16.135105204872648</v>
      </c>
      <c r="L113" s="16">
        <f>[1]Scores!N166</f>
        <v>16.08898734177215</v>
      </c>
      <c r="M113" s="16">
        <f>[1]Scores!O166</f>
        <v>17.138947368421057</v>
      </c>
    </row>
    <row r="114" spans="1:13">
      <c r="A114" s="17" t="s">
        <v>7</v>
      </c>
      <c r="B114" s="16">
        <f>[1]Scores!D167</f>
        <v>14.98076923076923</v>
      </c>
      <c r="C114" s="16">
        <f>[1]Scores!E167</f>
        <v>14.848571428571431</v>
      </c>
      <c r="D114" s="16">
        <f>[1]Scores!F167</f>
        <v>15.189655172413795</v>
      </c>
      <c r="E114" s="16">
        <f>[1]Scores!G167</f>
        <v>15.662068965517241</v>
      </c>
      <c r="F114" s="16">
        <f>[1]Scores!H167</f>
        <v>15.864516129032259</v>
      </c>
      <c r="G114" s="16">
        <f>[1]Scores!I167</f>
        <v>16.53846153846154</v>
      </c>
      <c r="H114" s="16">
        <f>[1]Scores!J167</f>
        <v>16.152000000000001</v>
      </c>
      <c r="I114" s="16">
        <f>[1]Scores!K167</f>
        <v>16.649999999999999</v>
      </c>
      <c r="J114" s="16">
        <f>[1]Scores!L167</f>
        <v>16.736842105263158</v>
      </c>
      <c r="K114" s="16">
        <f>[1]Scores!M167</f>
        <v>15.924999999999999</v>
      </c>
      <c r="L114" s="16">
        <f>[1]Scores!N167</f>
        <v>16.225000000000001</v>
      </c>
      <c r="M114" s="16">
        <f>[1]Scores!O167</f>
        <v>17.633333333333333</v>
      </c>
    </row>
    <row r="115" spans="1:13"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3">
      <c r="A116" s="14" t="s">
        <v>6</v>
      </c>
      <c r="B116" s="13">
        <f>[1]Scores!D165</f>
        <v>943</v>
      </c>
      <c r="C116" s="13">
        <f>[1]Scores!E165</f>
        <v>1324</v>
      </c>
      <c r="D116" s="13">
        <f>[1]Scores!F165</f>
        <v>1164</v>
      </c>
      <c r="E116" s="13">
        <f>[1]Scores!G165</f>
        <v>1062</v>
      </c>
      <c r="F116" s="13">
        <f>[1]Scores!H165</f>
        <v>1153</v>
      </c>
      <c r="G116" s="13">
        <f>[1]Scores!I165</f>
        <v>935</v>
      </c>
      <c r="H116" s="13">
        <f>[1]Scores!J165</f>
        <v>1072</v>
      </c>
      <c r="I116" s="13">
        <f>[1]Scores!K165</f>
        <v>475</v>
      </c>
      <c r="J116" s="13">
        <f>[1]Scores!L165</f>
        <v>786</v>
      </c>
      <c r="K116" s="13">
        <f>[1]Scores!M165</f>
        <v>903</v>
      </c>
      <c r="L116" s="13">
        <f>[1]Scores!N165</f>
        <v>790</v>
      </c>
      <c r="M116" s="13">
        <f>[1]Scores!O165</f>
        <v>570</v>
      </c>
    </row>
    <row r="117" spans="1:13" hidden="1">
      <c r="A117" s="12" t="s">
        <v>5</v>
      </c>
      <c r="B117" s="11" t="e">
        <f>AVERAGE([1]WineInfo!E4:E168)</f>
        <v>#DIV/0!</v>
      </c>
      <c r="C117" s="11" t="e">
        <f>AVERAGE([1]WineInfo!G4:G168)</f>
        <v>#DIV/0!</v>
      </c>
      <c r="D117" s="11" t="e">
        <f>AVERAGE([1]WineInfo!I4:I168)</f>
        <v>#DIV/0!</v>
      </c>
      <c r="E117" s="11" t="e">
        <f>AVERAGE([1]WineInfo!K4:K168)</f>
        <v>#DIV/0!</v>
      </c>
      <c r="F117" s="11" t="e">
        <f>AVERAGE([1]WineInfo!M4:M168)</f>
        <v>#DIV/0!</v>
      </c>
      <c r="G117" s="11" t="e">
        <f>AVERAGE([1]WineInfo!O4:O168)</f>
        <v>#DIV/0!</v>
      </c>
      <c r="H117" s="11" t="e">
        <f>AVERAGE([1]WineInfo!Q4:Q168)</f>
        <v>#DIV/0!</v>
      </c>
      <c r="I117" s="11" t="e">
        <f>AVERAGE([1]WineInfo!S4:S168)</f>
        <v>#DIV/0!</v>
      </c>
      <c r="J117" s="11" t="e">
        <f>AVERAGE([1]WineInfo!U4:U168)</f>
        <v>#DIV/0!</v>
      </c>
      <c r="K117" s="11" t="e">
        <f>AVERAGE([1]WineInfo!W4:W168)</f>
        <v>#DIV/0!</v>
      </c>
      <c r="L117" s="11" t="e">
        <f>AVERAGE([1]WineInfo!Y4:Y168)</f>
        <v>#DIV/0!</v>
      </c>
      <c r="M117" s="11" t="e">
        <f>AVERAGE([1]WineInfo!AA4:AA168)</f>
        <v>#DIV/0!</v>
      </c>
    </row>
    <row r="118" spans="1:13">
      <c r="A118" s="10" t="s">
        <v>4</v>
      </c>
      <c r="B118" s="9">
        <f>COUNT(B5:B111)</f>
        <v>42</v>
      </c>
      <c r="C118" s="9">
        <f>COUNT(C5:C111)</f>
        <v>58</v>
      </c>
      <c r="D118" s="9">
        <f>COUNT(D5:D111)</f>
        <v>51</v>
      </c>
      <c r="E118" s="9">
        <f>COUNT(E5:E111)</f>
        <v>52</v>
      </c>
      <c r="F118" s="9">
        <f>COUNT(F5:F111)</f>
        <v>50</v>
      </c>
      <c r="G118" s="9">
        <f>COUNT(G5:G111)</f>
        <v>42</v>
      </c>
      <c r="H118" s="9">
        <f>COUNT(H5:H111)</f>
        <v>46</v>
      </c>
      <c r="I118" s="9">
        <f>COUNT(I5:I111)</f>
        <v>22</v>
      </c>
      <c r="J118" s="9">
        <f>COUNT(J5:J111)</f>
        <v>35</v>
      </c>
      <c r="K118" s="9">
        <f>COUNT(K5:K111)</f>
        <v>41</v>
      </c>
      <c r="L118" s="9">
        <f>COUNT(L5:L111)</f>
        <v>35</v>
      </c>
      <c r="M118" s="9">
        <f>COUNT(M5:M111)</f>
        <v>29</v>
      </c>
    </row>
    <row r="119" spans="1:13">
      <c r="A119" s="8" t="s">
        <v>3</v>
      </c>
      <c r="B119" s="5">
        <f>COUNTIF($N$5:$N$111,"=1")</f>
        <v>0</v>
      </c>
      <c r="C119" s="5">
        <f>COUNTIF($N$5:$N$111,"=2")</f>
        <v>0</v>
      </c>
      <c r="D119" s="5">
        <f>COUNTIF($N$5:$N$111,"=3")</f>
        <v>0</v>
      </c>
      <c r="E119" s="5">
        <f>COUNTIF($N$5:$N$111,"=4")</f>
        <v>0</v>
      </c>
      <c r="F119" s="5">
        <f>COUNTIF($N$5:$N$111,"=5")</f>
        <v>4</v>
      </c>
      <c r="G119" s="5">
        <f>COUNTIF($N$5:$N$111,"=6")</f>
        <v>13</v>
      </c>
      <c r="H119" s="5">
        <f>COUNTIF($N$5:$N$111,"=7")</f>
        <v>2</v>
      </c>
      <c r="I119" s="5">
        <f>COUNTIF($N$5:$N$111,"=8")</f>
        <v>3</v>
      </c>
      <c r="J119" s="5">
        <f>COUNTIF($N$5:$N$111,"=9")</f>
        <v>4</v>
      </c>
      <c r="K119" s="5">
        <f>COUNTIF($N$5:$N$111,"=10")</f>
        <v>10</v>
      </c>
      <c r="L119" s="5">
        <f>COUNTIF($N$5:$N$111,"=11")</f>
        <v>8</v>
      </c>
      <c r="M119" s="5">
        <f>COUNTIF($N$5:$N$111,"=12")</f>
        <v>22</v>
      </c>
    </row>
    <row r="120" spans="1:13">
      <c r="A120" s="3" t="s">
        <v>2</v>
      </c>
      <c r="B120" s="2">
        <f>B119/B118</f>
        <v>0</v>
      </c>
      <c r="C120" s="1">
        <f>C119/C118</f>
        <v>0</v>
      </c>
      <c r="D120" s="1">
        <f>D119/D118</f>
        <v>0</v>
      </c>
      <c r="E120" s="1">
        <f>E119/E118</f>
        <v>0</v>
      </c>
      <c r="F120" s="1">
        <f>F119/F118</f>
        <v>0.08</v>
      </c>
      <c r="G120" s="1">
        <f>G119/G118</f>
        <v>0.30952380952380953</v>
      </c>
      <c r="H120" s="1">
        <f>H119/H118</f>
        <v>4.3478260869565216E-2</v>
      </c>
      <c r="I120" s="1">
        <f>I119/I118</f>
        <v>0.13636363636363635</v>
      </c>
      <c r="J120" s="7">
        <f>J119/J118</f>
        <v>0.11428571428571428</v>
      </c>
      <c r="K120" s="7">
        <f>K119/K118</f>
        <v>0.24390243902439024</v>
      </c>
      <c r="L120" s="7">
        <f>L119/L118</f>
        <v>0.22857142857142856</v>
      </c>
      <c r="M120" s="7">
        <f>M119/M118</f>
        <v>0.75862068965517238</v>
      </c>
    </row>
    <row r="121" spans="1:13">
      <c r="A121" s="6" t="s">
        <v>1</v>
      </c>
      <c r="B121" s="5">
        <f>COUNTIF($N$5:$P$111,"=1")</f>
        <v>4</v>
      </c>
      <c r="C121" s="4">
        <f>COUNTIF($N$5:$P$111,"=2")</f>
        <v>1</v>
      </c>
      <c r="D121" s="4">
        <f>COUNTIF($N$5:$P$111,"=3")</f>
        <v>5</v>
      </c>
      <c r="E121" s="4">
        <f>COUNTIF($N$5:$P$111,"=4")</f>
        <v>13</v>
      </c>
      <c r="F121" s="4">
        <f>COUNTIF($N$5:$P$111,"=5")</f>
        <v>13</v>
      </c>
      <c r="G121" s="4">
        <f>COUNTIF($N$5:$P$111,"=6")</f>
        <v>30</v>
      </c>
      <c r="H121" s="4">
        <f>COUNTIF($N$5:$P$111,"=7")</f>
        <v>16</v>
      </c>
      <c r="I121" s="4">
        <f>COUNTIF($N$5:$P$111,"=8")</f>
        <v>14</v>
      </c>
      <c r="J121" s="4">
        <f>COUNTIF($N$5:$P$111,"=9")</f>
        <v>18</v>
      </c>
      <c r="K121" s="4">
        <f>COUNTIF($N$5:$P$111,"=10")</f>
        <v>30</v>
      </c>
      <c r="L121" s="4">
        <f>COUNTIF($N$5:$P$111,"=11")</f>
        <v>24</v>
      </c>
      <c r="M121" s="4">
        <f>COUNTIF($N$5:$P$111,"=12")</f>
        <v>29</v>
      </c>
    </row>
    <row r="122" spans="1:13">
      <c r="A122" s="3" t="s">
        <v>0</v>
      </c>
      <c r="B122" s="2">
        <f>B121/B118</f>
        <v>9.5238095238095233E-2</v>
      </c>
      <c r="C122" s="1">
        <f>C121/C118</f>
        <v>1.7241379310344827E-2</v>
      </c>
      <c r="D122" s="1">
        <f>D121/D118</f>
        <v>9.8039215686274508E-2</v>
      </c>
      <c r="E122" s="1">
        <f>E121/E118</f>
        <v>0.25</v>
      </c>
      <c r="F122" s="1">
        <f>F121/F118</f>
        <v>0.26</v>
      </c>
      <c r="G122" s="1">
        <f>G121/G118</f>
        <v>0.7142857142857143</v>
      </c>
      <c r="H122" s="1">
        <f>H121/H118</f>
        <v>0.34782608695652173</v>
      </c>
      <c r="I122" s="1">
        <f>I121/I118</f>
        <v>0.63636363636363635</v>
      </c>
      <c r="J122" s="1">
        <f>J121/J118</f>
        <v>0.51428571428571423</v>
      </c>
      <c r="K122" s="1">
        <f>K121/K118</f>
        <v>0.73170731707317072</v>
      </c>
      <c r="L122" s="1">
        <f>L121/L118</f>
        <v>0.68571428571428572</v>
      </c>
      <c r="M122" s="1">
        <f>M121/M118</f>
        <v>1</v>
      </c>
    </row>
  </sheetData>
  <sheetProtection algorithmName="SHA-512" hashValue="E2ULavvOpP6J1IDbdCuLCeA5vWiWoeEAlKoN8+kQXp8FJxZ9wDIGNAwvl+aX7ui4FwlgBPlftWQcCR2HJrBaKA==" saltValue="t65mAgdHmYSTQteWxAJdEg==" spinCount="100000" sheet="1" objects="1" scenarios="1"/>
  <mergeCells count="1">
    <mergeCell ref="B1:M1"/>
  </mergeCells>
  <printOptions gridLines="1"/>
  <pageMargins left="0.45" right="0.45" top="0.25" bottom="0.2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Chapter Summary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kristin.casler@gmail.com</dc:creator>
  <cp:lastModifiedBy>kristin.casler@gmail.com</cp:lastModifiedBy>
  <dcterms:created xsi:type="dcterms:W3CDTF">2019-09-05T02:06:48Z</dcterms:created>
  <dcterms:modified xsi:type="dcterms:W3CDTF">2019-09-05T02:07:16Z</dcterms:modified>
</cp:coreProperties>
</file>